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1944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376" i="20" l="1"/>
  <c r="K376" i="20"/>
  <c r="Q376" i="20" s="1"/>
  <c r="R376" i="20" l="1"/>
  <c r="S376" i="20" s="1"/>
  <c r="N376" i="20"/>
  <c r="K117" i="23"/>
  <c r="N117" i="23" s="1"/>
  <c r="O117" i="23"/>
  <c r="R117" i="23"/>
  <c r="O153" i="23"/>
  <c r="K153" i="23"/>
  <c r="R153" i="23" s="1"/>
  <c r="O152" i="23"/>
  <c r="K152" i="23"/>
  <c r="R152" i="23" s="1"/>
  <c r="Q117" i="23" l="1"/>
  <c r="S117" i="23" s="1"/>
  <c r="Q152" i="23"/>
  <c r="S152" i="23" s="1"/>
  <c r="Q153" i="23"/>
  <c r="S153" i="23" s="1"/>
  <c r="K101" i="23"/>
  <c r="N101" i="23" s="1"/>
  <c r="O101" i="23"/>
  <c r="K102" i="23"/>
  <c r="N102" i="23" s="1"/>
  <c r="O102" i="23"/>
  <c r="Q102" i="23" l="1"/>
  <c r="R102" i="23"/>
  <c r="R101" i="23"/>
  <c r="Q101" i="23"/>
  <c r="S101" i="23" s="1"/>
  <c r="O166" i="20"/>
  <c r="K166" i="20"/>
  <c r="N166" i="20" s="1"/>
  <c r="S102" i="23" l="1"/>
  <c r="R166" i="20"/>
  <c r="Q166" i="20"/>
  <c r="O380" i="20"/>
  <c r="K380" i="20"/>
  <c r="R380" i="20" s="1"/>
  <c r="S166" i="20" l="1"/>
  <c r="Q380" i="20"/>
  <c r="S380" i="20" s="1"/>
  <c r="O123" i="23"/>
  <c r="K123" i="23"/>
  <c r="N123" i="23" s="1"/>
  <c r="O129" i="23"/>
  <c r="K129" i="23"/>
  <c r="N129" i="23" s="1"/>
  <c r="O125" i="23"/>
  <c r="K125" i="23"/>
  <c r="R125" i="23" s="1"/>
  <c r="O122" i="23"/>
  <c r="K122" i="23"/>
  <c r="N122" i="23" s="1"/>
  <c r="O121" i="23"/>
  <c r="K121" i="23"/>
  <c r="R121" i="23" s="1"/>
  <c r="O127" i="23"/>
  <c r="K127" i="23"/>
  <c r="N127" i="23" s="1"/>
  <c r="O119" i="23"/>
  <c r="K119" i="23"/>
  <c r="N119" i="23" s="1"/>
  <c r="O128" i="23"/>
  <c r="K128" i="23"/>
  <c r="Q128" i="23" s="1"/>
  <c r="O105" i="23"/>
  <c r="K105" i="23"/>
  <c r="R105" i="23" s="1"/>
  <c r="O43" i="23"/>
  <c r="K43" i="23"/>
  <c r="Q43" i="23" s="1"/>
  <c r="O42" i="23"/>
  <c r="K42" i="23"/>
  <c r="N42" i="23" s="1"/>
  <c r="Q129" i="23" l="1"/>
  <c r="Q123" i="23"/>
  <c r="Q125" i="23"/>
  <c r="S125" i="23" s="1"/>
  <c r="Q122" i="23"/>
  <c r="R123" i="23"/>
  <c r="R129" i="23"/>
  <c r="N125" i="23"/>
  <c r="R122" i="23"/>
  <c r="N121" i="23"/>
  <c r="Q127" i="23"/>
  <c r="Q121" i="23"/>
  <c r="S121" i="23" s="1"/>
  <c r="R127" i="23"/>
  <c r="R119" i="23"/>
  <c r="Q119" i="23"/>
  <c r="R128" i="23"/>
  <c r="S128" i="23" s="1"/>
  <c r="N128" i="23"/>
  <c r="N105" i="23"/>
  <c r="Q105" i="23"/>
  <c r="S105" i="23" s="1"/>
  <c r="N43" i="23"/>
  <c r="R43" i="23"/>
  <c r="S43" i="23" s="1"/>
  <c r="R42" i="23"/>
  <c r="Q42" i="23"/>
  <c r="O283" i="20"/>
  <c r="K283" i="20"/>
  <c r="N283" i="20" s="1"/>
  <c r="S123" i="23" l="1"/>
  <c r="S129" i="23"/>
  <c r="S122" i="23"/>
  <c r="S42" i="23"/>
  <c r="S127" i="23"/>
  <c r="S119" i="23"/>
  <c r="Q283" i="20"/>
  <c r="R283" i="20"/>
  <c r="O307" i="20"/>
  <c r="K307" i="20"/>
  <c r="Q307" i="20" s="1"/>
  <c r="S283" i="20" l="1"/>
  <c r="R307" i="20"/>
  <c r="S307" i="20" s="1"/>
  <c r="N307" i="20"/>
  <c r="O231" i="23"/>
  <c r="K231" i="23"/>
  <c r="R231" i="23" s="1"/>
  <c r="O230" i="23"/>
  <c r="K230" i="23"/>
  <c r="R230" i="23" s="1"/>
  <c r="O293" i="20"/>
  <c r="K293" i="20"/>
  <c r="Q293" i="20" s="1"/>
  <c r="O292" i="20"/>
  <c r="K292" i="20"/>
  <c r="R292" i="20" s="1"/>
  <c r="O188" i="23"/>
  <c r="K188" i="23"/>
  <c r="R188" i="23" s="1"/>
  <c r="O187" i="23"/>
  <c r="K187" i="23"/>
  <c r="R187" i="23" s="1"/>
  <c r="O154" i="23"/>
  <c r="K154" i="23"/>
  <c r="R154" i="23" s="1"/>
  <c r="O151" i="23"/>
  <c r="K151" i="23"/>
  <c r="R151" i="23" s="1"/>
  <c r="O122" i="20"/>
  <c r="K122" i="20"/>
  <c r="R122" i="20" s="1"/>
  <c r="O121" i="20"/>
  <c r="K121" i="20"/>
  <c r="R121" i="20" s="1"/>
  <c r="O217" i="20"/>
  <c r="K217" i="20"/>
  <c r="R217" i="20" s="1"/>
  <c r="O216" i="20"/>
  <c r="K216" i="20"/>
  <c r="R216" i="20" s="1"/>
  <c r="O220" i="23"/>
  <c r="K220" i="23"/>
  <c r="R220" i="23" s="1"/>
  <c r="O6" i="20"/>
  <c r="K6" i="20"/>
  <c r="Q6" i="20" s="1"/>
  <c r="O172" i="23"/>
  <c r="K172" i="23"/>
  <c r="R172" i="23" s="1"/>
  <c r="O169" i="23"/>
  <c r="K169" i="23"/>
  <c r="R169" i="23" s="1"/>
  <c r="O238" i="20"/>
  <c r="K238" i="20"/>
  <c r="Q238" i="20" s="1"/>
  <c r="O237" i="20"/>
  <c r="K237" i="20"/>
  <c r="R237" i="20" s="1"/>
  <c r="O198" i="23"/>
  <c r="K198" i="23"/>
  <c r="R198" i="23" s="1"/>
  <c r="O197" i="23"/>
  <c r="K197" i="23"/>
  <c r="R197" i="23" s="1"/>
  <c r="O12" i="20"/>
  <c r="K12" i="20"/>
  <c r="Q12" i="20" s="1"/>
  <c r="O11" i="20"/>
  <c r="K11" i="20"/>
  <c r="R11" i="20" s="1"/>
  <c r="O215" i="23"/>
  <c r="K215" i="23"/>
  <c r="R215" i="23" s="1"/>
  <c r="O258" i="20"/>
  <c r="K258" i="20"/>
  <c r="Q258" i="20" s="1"/>
  <c r="O203" i="23"/>
  <c r="K203" i="23"/>
  <c r="R203" i="23" s="1"/>
  <c r="O341" i="20"/>
  <c r="K341" i="20"/>
  <c r="R341" i="20" s="1"/>
  <c r="O202" i="23"/>
  <c r="K202" i="23"/>
  <c r="R202" i="23" s="1"/>
  <c r="O228" i="20"/>
  <c r="K228" i="20"/>
  <c r="Q228" i="20" s="1"/>
  <c r="O227" i="20"/>
  <c r="K227" i="20"/>
  <c r="R227" i="20" s="1"/>
  <c r="O196" i="23"/>
  <c r="K196" i="23"/>
  <c r="R196" i="23" s="1"/>
  <c r="O195" i="23"/>
  <c r="K195" i="23"/>
  <c r="Q195" i="23" s="1"/>
  <c r="O10" i="20"/>
  <c r="K10" i="20"/>
  <c r="R10" i="20" s="1"/>
  <c r="O9" i="20"/>
  <c r="K9" i="20"/>
  <c r="Q9" i="20" s="1"/>
  <c r="O340" i="20"/>
  <c r="K340" i="20"/>
  <c r="R340" i="20" s="1"/>
  <c r="O214" i="23"/>
  <c r="K214" i="23"/>
  <c r="R214" i="23" s="1"/>
  <c r="O87" i="20"/>
  <c r="K87" i="20"/>
  <c r="Q87" i="20" s="1"/>
  <c r="O150" i="23"/>
  <c r="K150" i="23"/>
  <c r="R150" i="23" s="1"/>
  <c r="O149" i="23"/>
  <c r="K149" i="23"/>
  <c r="R149" i="23" s="1"/>
  <c r="O301" i="20"/>
  <c r="K301" i="20"/>
  <c r="Q301" i="20" s="1"/>
  <c r="O300" i="20"/>
  <c r="K300" i="20"/>
  <c r="R300" i="20" s="1"/>
  <c r="O194" i="23"/>
  <c r="K194" i="23"/>
  <c r="R194" i="23" s="1"/>
  <c r="O193" i="23"/>
  <c r="K193" i="23"/>
  <c r="R193" i="23" s="1"/>
  <c r="O8" i="20"/>
  <c r="K8" i="20"/>
  <c r="R8" i="20" s="1"/>
  <c r="O7" i="20"/>
  <c r="K7" i="20"/>
  <c r="R7" i="20" s="1"/>
  <c r="O209" i="23"/>
  <c r="K209" i="23"/>
  <c r="R209" i="23" s="1"/>
  <c r="O104" i="20"/>
  <c r="K104" i="20"/>
  <c r="R104" i="20" s="1"/>
  <c r="O78" i="23"/>
  <c r="K78" i="23"/>
  <c r="N78" i="23" s="1"/>
  <c r="Q196" i="23" l="1"/>
  <c r="S196" i="23" s="1"/>
  <c r="Q193" i="23"/>
  <c r="S193" i="23" s="1"/>
  <c r="Q194" i="23"/>
  <c r="S194" i="23" s="1"/>
  <c r="Q78" i="23"/>
  <c r="Q151" i="23"/>
  <c r="S151" i="23" s="1"/>
  <c r="R195" i="23"/>
  <c r="S195" i="23" s="1"/>
  <c r="Q187" i="23"/>
  <c r="S187" i="23" s="1"/>
  <c r="Q149" i="23"/>
  <c r="S149" i="23" s="1"/>
  <c r="Q197" i="23"/>
  <c r="S197" i="23" s="1"/>
  <c r="Q230" i="23"/>
  <c r="S230" i="23" s="1"/>
  <c r="Q341" i="20"/>
  <c r="S341" i="20" s="1"/>
  <c r="R12" i="20"/>
  <c r="S12" i="20" s="1"/>
  <c r="R6" i="20"/>
  <c r="S6" i="20" s="1"/>
  <c r="R9" i="20"/>
  <c r="S9" i="20" s="1"/>
  <c r="R258" i="20"/>
  <c r="S258" i="20" s="1"/>
  <c r="R238" i="20"/>
  <c r="S238" i="20" s="1"/>
  <c r="Q231" i="23"/>
  <c r="S231" i="23" s="1"/>
  <c r="R293" i="20"/>
  <c r="S293" i="20" s="1"/>
  <c r="Q292" i="20"/>
  <c r="S292" i="20" s="1"/>
  <c r="Q188" i="23"/>
  <c r="S188" i="23" s="1"/>
  <c r="Q154" i="23"/>
  <c r="S154" i="23" s="1"/>
  <c r="Q121" i="20"/>
  <c r="S121" i="20" s="1"/>
  <c r="Q122" i="20"/>
  <c r="S122" i="20" s="1"/>
  <c r="Q216" i="20"/>
  <c r="S216" i="20" s="1"/>
  <c r="Q217" i="20"/>
  <c r="S217" i="20" s="1"/>
  <c r="Q220" i="23"/>
  <c r="S220" i="23" s="1"/>
  <c r="Q169" i="23"/>
  <c r="S169" i="23" s="1"/>
  <c r="Q172" i="23"/>
  <c r="S172" i="23" s="1"/>
  <c r="Q237" i="20"/>
  <c r="S237" i="20" s="1"/>
  <c r="Q198" i="23"/>
  <c r="S198" i="23" s="1"/>
  <c r="Q11" i="20"/>
  <c r="S11" i="20" s="1"/>
  <c r="Q215" i="23"/>
  <c r="S215" i="23" s="1"/>
  <c r="Q203" i="23"/>
  <c r="S203" i="23" s="1"/>
  <c r="Q202" i="23"/>
  <c r="S202" i="23" s="1"/>
  <c r="Q10" i="20"/>
  <c r="S10" i="20" s="1"/>
  <c r="R228" i="20"/>
  <c r="S228" i="20" s="1"/>
  <c r="Q227" i="20"/>
  <c r="S227" i="20" s="1"/>
  <c r="Q340" i="20"/>
  <c r="S340" i="20" s="1"/>
  <c r="R87" i="20"/>
  <c r="S87" i="20" s="1"/>
  <c r="Q214" i="23"/>
  <c r="S214" i="23" s="1"/>
  <c r="Q150" i="23"/>
  <c r="S150" i="23" s="1"/>
  <c r="R301" i="20"/>
  <c r="S301" i="20" s="1"/>
  <c r="Q300" i="20"/>
  <c r="S300" i="20" s="1"/>
  <c r="Q7" i="20"/>
  <c r="S7" i="20" s="1"/>
  <c r="Q8" i="20"/>
  <c r="S8" i="20" s="1"/>
  <c r="Q209" i="23"/>
  <c r="S209" i="23" s="1"/>
  <c r="Q104" i="20"/>
  <c r="S104" i="20" s="1"/>
  <c r="R78" i="23"/>
  <c r="O160" i="23"/>
  <c r="K160" i="23"/>
  <c r="R160" i="23" s="1"/>
  <c r="O159" i="23"/>
  <c r="K159" i="23"/>
  <c r="R159" i="23" s="1"/>
  <c r="O86" i="20"/>
  <c r="K86" i="20"/>
  <c r="Q86" i="20" s="1"/>
  <c r="O85" i="20"/>
  <c r="K85" i="20"/>
  <c r="R85" i="20" s="1"/>
  <c r="O218" i="23"/>
  <c r="K218" i="23"/>
  <c r="R218" i="23" s="1"/>
  <c r="O92" i="20"/>
  <c r="K92" i="20"/>
  <c r="Q92" i="20" s="1"/>
  <c r="O186" i="23"/>
  <c r="K186" i="23"/>
  <c r="R186" i="23" s="1"/>
  <c r="O185" i="23"/>
  <c r="K185" i="23"/>
  <c r="R185" i="23" s="1"/>
  <c r="K170" i="23"/>
  <c r="Q170" i="23" s="1"/>
  <c r="O170" i="23"/>
  <c r="K171" i="23"/>
  <c r="R171" i="23" s="1"/>
  <c r="O171" i="23"/>
  <c r="O219" i="20"/>
  <c r="K219" i="20"/>
  <c r="R219" i="20" s="1"/>
  <c r="O218" i="20"/>
  <c r="K218" i="20"/>
  <c r="Q218" i="20" s="1"/>
  <c r="O210" i="23"/>
  <c r="K210" i="23"/>
  <c r="R210" i="23" s="1"/>
  <c r="O257" i="20"/>
  <c r="K257" i="20"/>
  <c r="R257" i="20" s="1"/>
  <c r="O226" i="23"/>
  <c r="K226" i="23"/>
  <c r="R226" i="23" s="1"/>
  <c r="O334" i="20"/>
  <c r="K334" i="20"/>
  <c r="Q334" i="20" s="1"/>
  <c r="O184" i="23"/>
  <c r="K184" i="23"/>
  <c r="R184" i="23" s="1"/>
  <c r="O183" i="23"/>
  <c r="K183" i="23"/>
  <c r="R183" i="23" s="1"/>
  <c r="O244" i="20"/>
  <c r="K244" i="20"/>
  <c r="Q244" i="20" s="1"/>
  <c r="O243" i="20"/>
  <c r="K243" i="20"/>
  <c r="R243" i="20" s="1"/>
  <c r="O216" i="23"/>
  <c r="K216" i="23"/>
  <c r="R216" i="23" s="1"/>
  <c r="O333" i="20"/>
  <c r="K333" i="20"/>
  <c r="R333" i="20" s="1"/>
  <c r="O178" i="23"/>
  <c r="K178" i="23"/>
  <c r="R178" i="23" s="1"/>
  <c r="O177" i="23"/>
  <c r="K177" i="23"/>
  <c r="R177" i="23" s="1"/>
  <c r="O306" i="20"/>
  <c r="K306" i="20"/>
  <c r="Q306" i="20" s="1"/>
  <c r="O305" i="20"/>
  <c r="K305" i="20"/>
  <c r="R305" i="20" s="1"/>
  <c r="O221" i="23"/>
  <c r="K221" i="23"/>
  <c r="R221" i="23" s="1"/>
  <c r="O174" i="23"/>
  <c r="K174" i="23"/>
  <c r="R174" i="23" s="1"/>
  <c r="O173" i="23"/>
  <c r="K173" i="23"/>
  <c r="R173" i="23" s="1"/>
  <c r="O278" i="20"/>
  <c r="K278" i="20"/>
  <c r="R278" i="20" s="1"/>
  <c r="O91" i="20"/>
  <c r="K91" i="20"/>
  <c r="Q91" i="20" s="1"/>
  <c r="O277" i="20"/>
  <c r="K277" i="20"/>
  <c r="R277" i="20" s="1"/>
  <c r="O176" i="23"/>
  <c r="K176" i="23"/>
  <c r="Q176" i="23" s="1"/>
  <c r="O175" i="23"/>
  <c r="K175" i="23"/>
  <c r="Q175" i="23" s="1"/>
  <c r="O229" i="23"/>
  <c r="K229" i="23"/>
  <c r="R229" i="23" s="1"/>
  <c r="O225" i="23"/>
  <c r="K225" i="23"/>
  <c r="N225" i="23" s="1"/>
  <c r="O192" i="23"/>
  <c r="K192" i="23"/>
  <c r="R192" i="23" s="1"/>
  <c r="O191" i="23"/>
  <c r="K191" i="23"/>
  <c r="N191" i="23" s="1"/>
  <c r="S78" i="23" l="1"/>
  <c r="Q186" i="23"/>
  <c r="S186" i="23" s="1"/>
  <c r="Q219" i="20"/>
  <c r="S219" i="20" s="1"/>
  <c r="Q173" i="23"/>
  <c r="S173" i="23" s="1"/>
  <c r="Q185" i="23"/>
  <c r="S185" i="23" s="1"/>
  <c r="Q159" i="23"/>
  <c r="S159" i="23" s="1"/>
  <c r="Q160" i="23"/>
  <c r="S160" i="23" s="1"/>
  <c r="R86" i="20"/>
  <c r="S86" i="20" s="1"/>
  <c r="Q85" i="20"/>
  <c r="S85" i="20" s="1"/>
  <c r="Q218" i="23"/>
  <c r="S218" i="23" s="1"/>
  <c r="R92" i="20"/>
  <c r="S92" i="20" s="1"/>
  <c r="R218" i="20"/>
  <c r="S218" i="20" s="1"/>
  <c r="Q171" i="23"/>
  <c r="S171" i="23" s="1"/>
  <c r="R170" i="23"/>
  <c r="S170" i="23" s="1"/>
  <c r="Q226" i="23"/>
  <c r="S226" i="23" s="1"/>
  <c r="R334" i="20"/>
  <c r="S334" i="20" s="1"/>
  <c r="Q210" i="23"/>
  <c r="S210" i="23" s="1"/>
  <c r="Q257" i="20"/>
  <c r="S257" i="20" s="1"/>
  <c r="Q183" i="23"/>
  <c r="S183" i="23" s="1"/>
  <c r="Q184" i="23"/>
  <c r="S184" i="23" s="1"/>
  <c r="R244" i="20"/>
  <c r="S244" i="20" s="1"/>
  <c r="Q243" i="20"/>
  <c r="S243" i="20" s="1"/>
  <c r="Q216" i="23"/>
  <c r="S216" i="23" s="1"/>
  <c r="Q333" i="20"/>
  <c r="S333" i="20" s="1"/>
  <c r="Q177" i="23"/>
  <c r="S177" i="23" s="1"/>
  <c r="Q178" i="23"/>
  <c r="S178" i="23" s="1"/>
  <c r="R306" i="20"/>
  <c r="S306" i="20" s="1"/>
  <c r="Q305" i="20"/>
  <c r="S305" i="20" s="1"/>
  <c r="Q221" i="23"/>
  <c r="S221" i="23" s="1"/>
  <c r="Q174" i="23"/>
  <c r="S174" i="23" s="1"/>
  <c r="Q278" i="20"/>
  <c r="S278" i="20" s="1"/>
  <c r="R175" i="23"/>
  <c r="S175" i="23" s="1"/>
  <c r="R176" i="23"/>
  <c r="S176" i="23" s="1"/>
  <c r="Q191" i="23"/>
  <c r="R91" i="20"/>
  <c r="S91" i="20" s="1"/>
  <c r="Q277" i="20"/>
  <c r="S277" i="20" s="1"/>
  <c r="Q229" i="23"/>
  <c r="S229" i="23" s="1"/>
  <c r="R225" i="23"/>
  <c r="Q225" i="23"/>
  <c r="N192" i="23"/>
  <c r="R191" i="23"/>
  <c r="Q192" i="23"/>
  <c r="S192" i="23" s="1"/>
  <c r="O88" i="23"/>
  <c r="K88" i="23"/>
  <c r="Q88" i="23" s="1"/>
  <c r="K109" i="23"/>
  <c r="N109" i="23" s="1"/>
  <c r="K39" i="20"/>
  <c r="O168" i="23"/>
  <c r="K168" i="23"/>
  <c r="R168" i="23" s="1"/>
  <c r="O167" i="23"/>
  <c r="K167" i="23"/>
  <c r="R167" i="23" s="1"/>
  <c r="O213" i="23"/>
  <c r="K213" i="23"/>
  <c r="R213" i="23" s="1"/>
  <c r="O126" i="23"/>
  <c r="K126" i="23"/>
  <c r="N126" i="23" s="1"/>
  <c r="O124" i="23"/>
  <c r="K124" i="23"/>
  <c r="Q124" i="23" s="1"/>
  <c r="O120" i="23"/>
  <c r="K120" i="23"/>
  <c r="N120" i="23" s="1"/>
  <c r="O23" i="20"/>
  <c r="K23" i="20"/>
  <c r="R23" i="20" s="1"/>
  <c r="O115" i="20"/>
  <c r="K115" i="20"/>
  <c r="N115" i="20" s="1"/>
  <c r="O114" i="20"/>
  <c r="K114" i="20"/>
  <c r="Q114" i="20" s="1"/>
  <c r="O132" i="20"/>
  <c r="K132" i="20"/>
  <c r="Q132" i="20" s="1"/>
  <c r="O377" i="20"/>
  <c r="K377" i="20"/>
  <c r="N377" i="20" s="1"/>
  <c r="O367" i="20"/>
  <c r="K367" i="20"/>
  <c r="N367" i="20" s="1"/>
  <c r="O156" i="20"/>
  <c r="K156" i="20"/>
  <c r="Q156" i="20" s="1"/>
  <c r="O111" i="20"/>
  <c r="K111" i="20"/>
  <c r="Q111" i="20" s="1"/>
  <c r="R39" i="20" l="1"/>
  <c r="Q39" i="20"/>
  <c r="S191" i="23"/>
  <c r="R109" i="23"/>
  <c r="S109" i="23" s="1"/>
  <c r="Q120" i="23"/>
  <c r="Q167" i="23"/>
  <c r="S167" i="23" s="1"/>
  <c r="Q126" i="23"/>
  <c r="S225" i="23"/>
  <c r="N39" i="20"/>
  <c r="R88" i="23"/>
  <c r="S88" i="23" s="1"/>
  <c r="N88" i="23"/>
  <c r="Q168" i="23"/>
  <c r="S168" i="23" s="1"/>
  <c r="Q213" i="23"/>
  <c r="S213" i="23" s="1"/>
  <c r="R124" i="23"/>
  <c r="S124" i="23" s="1"/>
  <c r="N124" i="23"/>
  <c r="R126" i="23"/>
  <c r="S126" i="23" s="1"/>
  <c r="R120" i="23"/>
  <c r="Q367" i="20"/>
  <c r="R367" i="20"/>
  <c r="Q115" i="20"/>
  <c r="N23" i="20"/>
  <c r="Q23" i="20"/>
  <c r="S23" i="20" s="1"/>
  <c r="R115" i="20"/>
  <c r="R114" i="20"/>
  <c r="S114" i="20" s="1"/>
  <c r="N114" i="20"/>
  <c r="R132" i="20"/>
  <c r="S132" i="20" s="1"/>
  <c r="N132" i="20"/>
  <c r="R377" i="20"/>
  <c r="Q377" i="20"/>
  <c r="R156" i="20"/>
  <c r="S156" i="20" s="1"/>
  <c r="N156" i="20"/>
  <c r="R111" i="20"/>
  <c r="S111" i="20" s="1"/>
  <c r="N111" i="20"/>
  <c r="O113" i="20"/>
  <c r="K113" i="20"/>
  <c r="R113" i="20" s="1"/>
  <c r="O179" i="20"/>
  <c r="K179" i="20"/>
  <c r="Q179" i="20" s="1"/>
  <c r="O234" i="20"/>
  <c r="K234" i="20"/>
  <c r="R234" i="20" s="1"/>
  <c r="O233" i="20"/>
  <c r="K233" i="20"/>
  <c r="R233" i="20" s="1"/>
  <c r="O259" i="20"/>
  <c r="K259" i="20"/>
  <c r="Q259" i="20" s="1"/>
  <c r="O186" i="20"/>
  <c r="K186" i="20"/>
  <c r="N186" i="20" s="1"/>
  <c r="O374" i="20"/>
  <c r="K374" i="20"/>
  <c r="N374" i="20" s="1"/>
  <c r="O304" i="20"/>
  <c r="K304" i="20"/>
  <c r="R304" i="20" s="1"/>
  <c r="O303" i="20"/>
  <c r="K303" i="20"/>
  <c r="R303" i="20" s="1"/>
  <c r="O249" i="20"/>
  <c r="K249" i="20"/>
  <c r="Q249" i="20" s="1"/>
  <c r="O378" i="20"/>
  <c r="K378" i="20"/>
  <c r="N378" i="20" s="1"/>
  <c r="O199" i="20"/>
  <c r="K199" i="20"/>
  <c r="N199" i="20" s="1"/>
  <c r="O372" i="20"/>
  <c r="K372" i="20"/>
  <c r="Q372" i="20" s="1"/>
  <c r="O321" i="20"/>
  <c r="K321" i="20"/>
  <c r="N321" i="20" s="1"/>
  <c r="O322" i="20"/>
  <c r="K322" i="20"/>
  <c r="R322" i="20" s="1"/>
  <c r="O209" i="20"/>
  <c r="K209" i="20"/>
  <c r="N209" i="20" s="1"/>
  <c r="O202" i="20"/>
  <c r="K202" i="20"/>
  <c r="N202" i="20" s="1"/>
  <c r="O201" i="20"/>
  <c r="K201" i="20"/>
  <c r="N201" i="20" s="1"/>
  <c r="O208" i="20"/>
  <c r="K208" i="20"/>
  <c r="N208" i="20" s="1"/>
  <c r="O207" i="20"/>
  <c r="K207" i="20"/>
  <c r="N207" i="20" s="1"/>
  <c r="O188" i="20"/>
  <c r="K188" i="20"/>
  <c r="R188" i="20" s="1"/>
  <c r="O196" i="20"/>
  <c r="K196" i="20"/>
  <c r="N196" i="20" s="1"/>
  <c r="O200" i="20"/>
  <c r="K200" i="20"/>
  <c r="N200" i="20" s="1"/>
  <c r="O370" i="20"/>
  <c r="K370" i="20"/>
  <c r="N370" i="20" s="1"/>
  <c r="O373" i="20"/>
  <c r="K373" i="20"/>
  <c r="Q373" i="20" s="1"/>
  <c r="O170" i="20"/>
  <c r="K170" i="20"/>
  <c r="N170" i="20" s="1"/>
  <c r="O169" i="20"/>
  <c r="K169" i="20"/>
  <c r="Q169" i="20" s="1"/>
  <c r="K107" i="23"/>
  <c r="N107" i="23" s="1"/>
  <c r="O107" i="23"/>
  <c r="O69" i="23"/>
  <c r="K69" i="23"/>
  <c r="N69" i="23" s="1"/>
  <c r="O64" i="23"/>
  <c r="K64" i="23"/>
  <c r="N64" i="23" s="1"/>
  <c r="O63" i="23"/>
  <c r="K63" i="23"/>
  <c r="R63" i="23" s="1"/>
  <c r="O56" i="23"/>
  <c r="K56" i="23"/>
  <c r="N56" i="23" s="1"/>
  <c r="O55" i="23"/>
  <c r="K55" i="23"/>
  <c r="R55" i="23" s="1"/>
  <c r="O31" i="23"/>
  <c r="K31" i="23"/>
  <c r="Q31" i="23" s="1"/>
  <c r="O30" i="23"/>
  <c r="K30" i="23"/>
  <c r="N30" i="23" s="1"/>
  <c r="O19" i="23"/>
  <c r="K19" i="23"/>
  <c r="R19" i="23" s="1"/>
  <c r="O116" i="23"/>
  <c r="K116" i="23"/>
  <c r="N116" i="23" s="1"/>
  <c r="O115" i="23"/>
  <c r="K115" i="23"/>
  <c r="Q115" i="23" s="1"/>
  <c r="O79" i="23"/>
  <c r="K79" i="23"/>
  <c r="R79" i="23" s="1"/>
  <c r="O98" i="23"/>
  <c r="K98" i="23"/>
  <c r="N98" i="23" s="1"/>
  <c r="O74" i="23"/>
  <c r="K74" i="23"/>
  <c r="R74" i="23" s="1"/>
  <c r="O114" i="23"/>
  <c r="K114" i="23"/>
  <c r="Q114" i="23" s="1"/>
  <c r="O113" i="23"/>
  <c r="K113" i="23"/>
  <c r="N113" i="23" s="1"/>
  <c r="K182" i="20"/>
  <c r="Q182" i="20" s="1"/>
  <c r="O182" i="20"/>
  <c r="O112" i="23"/>
  <c r="K112" i="23"/>
  <c r="R112" i="23" s="1"/>
  <c r="O111" i="23"/>
  <c r="K111" i="23"/>
  <c r="N111" i="23" s="1"/>
  <c r="O110" i="23"/>
  <c r="K110" i="23"/>
  <c r="R110" i="23" s="1"/>
  <c r="O59" i="23"/>
  <c r="K59" i="23"/>
  <c r="R59" i="23" s="1"/>
  <c r="O67" i="23"/>
  <c r="K67" i="23"/>
  <c r="N67" i="23" s="1"/>
  <c r="O27" i="23"/>
  <c r="K27" i="23"/>
  <c r="N27" i="23" s="1"/>
  <c r="O26" i="23"/>
  <c r="K26" i="23"/>
  <c r="Q26" i="23" s="1"/>
  <c r="O108" i="23"/>
  <c r="K108" i="23"/>
  <c r="N108" i="23" s="1"/>
  <c r="O104" i="23"/>
  <c r="K104" i="23"/>
  <c r="R104" i="23" s="1"/>
  <c r="O103" i="23"/>
  <c r="K103" i="23"/>
  <c r="R103" i="23" s="1"/>
  <c r="O106" i="23"/>
  <c r="K106" i="23"/>
  <c r="Q106" i="23" s="1"/>
  <c r="O68" i="23"/>
  <c r="K68" i="23"/>
  <c r="R68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7" i="23"/>
  <c r="K77" i="23"/>
  <c r="Q77" i="23" s="1"/>
  <c r="O39" i="23"/>
  <c r="K39" i="23"/>
  <c r="Q39" i="23" s="1"/>
  <c r="O38" i="23"/>
  <c r="K38" i="23"/>
  <c r="Q38" i="23" s="1"/>
  <c r="O91" i="23"/>
  <c r="K91" i="23"/>
  <c r="Q91" i="23" s="1"/>
  <c r="O100" i="23"/>
  <c r="K100" i="23"/>
  <c r="R100" i="23" s="1"/>
  <c r="O6" i="23"/>
  <c r="K6" i="23"/>
  <c r="R6" i="23" s="1"/>
  <c r="O53" i="23"/>
  <c r="K53" i="23"/>
  <c r="N53" i="23" s="1"/>
  <c r="O95" i="23"/>
  <c r="K95" i="23"/>
  <c r="R95" i="23" s="1"/>
  <c r="O61" i="23"/>
  <c r="K61" i="23"/>
  <c r="N61" i="23" s="1"/>
  <c r="O41" i="23"/>
  <c r="K41" i="23"/>
  <c r="N41" i="23" s="1"/>
  <c r="O18" i="23"/>
  <c r="K18" i="23"/>
  <c r="Q18" i="23" s="1"/>
  <c r="O246" i="23"/>
  <c r="K246" i="23"/>
  <c r="Q246" i="23" s="1"/>
  <c r="S39" i="20" l="1"/>
  <c r="S115" i="20"/>
  <c r="S120" i="23"/>
  <c r="R107" i="23"/>
  <c r="Q107" i="23"/>
  <c r="S367" i="20"/>
  <c r="Q234" i="20"/>
  <c r="S234" i="20" s="1"/>
  <c r="Q233" i="20"/>
  <c r="S233" i="20" s="1"/>
  <c r="N113" i="20"/>
  <c r="Q113" i="20"/>
  <c r="S113" i="20" s="1"/>
  <c r="S377" i="20"/>
  <c r="Q196" i="20"/>
  <c r="Q209" i="20"/>
  <c r="N322" i="20"/>
  <c r="Q199" i="20"/>
  <c r="R179" i="20"/>
  <c r="S179" i="20" s="1"/>
  <c r="N179" i="20"/>
  <c r="R259" i="20"/>
  <c r="S259" i="20" s="1"/>
  <c r="Q186" i="20"/>
  <c r="R186" i="20"/>
  <c r="Q374" i="20"/>
  <c r="R374" i="20"/>
  <c r="Q304" i="20"/>
  <c r="S304" i="20" s="1"/>
  <c r="Q303" i="20"/>
  <c r="S303" i="20" s="1"/>
  <c r="R249" i="20"/>
  <c r="S249" i="20" s="1"/>
  <c r="N188" i="20"/>
  <c r="Q207" i="20"/>
  <c r="Q202" i="20"/>
  <c r="Q201" i="20"/>
  <c r="Q321" i="20"/>
  <c r="Q378" i="20"/>
  <c r="R378" i="20"/>
  <c r="R372" i="20"/>
  <c r="S372" i="20" s="1"/>
  <c r="R199" i="20"/>
  <c r="N372" i="20"/>
  <c r="R321" i="20"/>
  <c r="Q322" i="20"/>
  <c r="S322" i="20" s="1"/>
  <c r="R209" i="20"/>
  <c r="R202" i="20"/>
  <c r="R201" i="20"/>
  <c r="Q208" i="20"/>
  <c r="R208" i="20"/>
  <c r="R207" i="20"/>
  <c r="Q188" i="20"/>
  <c r="S188" i="20" s="1"/>
  <c r="R196" i="20"/>
  <c r="Q200" i="20"/>
  <c r="R200" i="20"/>
  <c r="Q370" i="20"/>
  <c r="R370" i="20"/>
  <c r="R182" i="20"/>
  <c r="S182" i="20" s="1"/>
  <c r="N182" i="20"/>
  <c r="N373" i="20"/>
  <c r="R373" i="20"/>
  <c r="S373" i="20" s="1"/>
  <c r="Q170" i="20"/>
  <c r="R170" i="20"/>
  <c r="R169" i="20"/>
  <c r="S169" i="20" s="1"/>
  <c r="N169" i="20"/>
  <c r="N59" i="23"/>
  <c r="N55" i="23"/>
  <c r="Q27" i="23"/>
  <c r="Q69" i="23"/>
  <c r="R69" i="23"/>
  <c r="N19" i="23"/>
  <c r="Q64" i="23"/>
  <c r="R64" i="23"/>
  <c r="N63" i="23"/>
  <c r="Q63" i="23"/>
  <c r="S63" i="23" s="1"/>
  <c r="Q29" i="23"/>
  <c r="N112" i="23"/>
  <c r="Q113" i="23"/>
  <c r="N74" i="23"/>
  <c r="Q116" i="23"/>
  <c r="Q5" i="23"/>
  <c r="Q67" i="23"/>
  <c r="Q30" i="23"/>
  <c r="N110" i="23"/>
  <c r="Q111" i="23"/>
  <c r="Q74" i="23"/>
  <c r="S74" i="23" s="1"/>
  <c r="N79" i="23"/>
  <c r="Q56" i="23"/>
  <c r="R56" i="23"/>
  <c r="Q55" i="23"/>
  <c r="S55" i="23" s="1"/>
  <c r="N31" i="23"/>
  <c r="R30" i="23"/>
  <c r="R31" i="23"/>
  <c r="S31" i="23" s="1"/>
  <c r="Q19" i="23"/>
  <c r="S19" i="23" s="1"/>
  <c r="R116" i="23"/>
  <c r="R115" i="23"/>
  <c r="S115" i="23" s="1"/>
  <c r="N115" i="23"/>
  <c r="Q79" i="23"/>
  <c r="S79" i="23" s="1"/>
  <c r="Q98" i="23"/>
  <c r="R98" i="23"/>
  <c r="R114" i="23"/>
  <c r="S114" i="23" s="1"/>
  <c r="N114" i="23"/>
  <c r="R113" i="23"/>
  <c r="Q112" i="23"/>
  <c r="S112" i="23" s="1"/>
  <c r="R111" i="23"/>
  <c r="Q110" i="23"/>
  <c r="S110" i="23" s="1"/>
  <c r="Q59" i="23"/>
  <c r="S59" i="23" s="1"/>
  <c r="R67" i="23"/>
  <c r="R27" i="23"/>
  <c r="R26" i="23"/>
  <c r="S26" i="23" s="1"/>
  <c r="N26" i="23"/>
  <c r="Q108" i="23"/>
  <c r="R108" i="23"/>
  <c r="N68" i="23"/>
  <c r="N104" i="23"/>
  <c r="N35" i="23"/>
  <c r="Q34" i="23"/>
  <c r="Q35" i="23"/>
  <c r="S35" i="23" s="1"/>
  <c r="N103" i="23"/>
  <c r="Q104" i="23"/>
  <c r="S104" i="23" s="1"/>
  <c r="Q103" i="23"/>
  <c r="S103" i="23" s="1"/>
  <c r="R106" i="23"/>
  <c r="S106" i="23" s="1"/>
  <c r="N106" i="23"/>
  <c r="Q68" i="23"/>
  <c r="S68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5" i="23"/>
  <c r="Q53" i="23"/>
  <c r="Q61" i="23"/>
  <c r="Q95" i="23"/>
  <c r="S95" i="23" s="1"/>
  <c r="R77" i="23"/>
  <c r="S77" i="23" s="1"/>
  <c r="N77" i="23"/>
  <c r="R39" i="23"/>
  <c r="S39" i="23" s="1"/>
  <c r="N39" i="23"/>
  <c r="R38" i="23"/>
  <c r="S38" i="23" s="1"/>
  <c r="N38" i="23"/>
  <c r="R91" i="23"/>
  <c r="S91" i="23" s="1"/>
  <c r="N91" i="23"/>
  <c r="N100" i="23"/>
  <c r="Q100" i="23"/>
  <c r="S100" i="23" s="1"/>
  <c r="R53" i="23"/>
  <c r="R61" i="23"/>
  <c r="R41" i="23"/>
  <c r="R18" i="23"/>
  <c r="S18" i="23" s="1"/>
  <c r="N18" i="23"/>
  <c r="R246" i="23"/>
  <c r="S246" i="23" s="1"/>
  <c r="N246" i="23"/>
  <c r="O184" i="20"/>
  <c r="K184" i="20"/>
  <c r="R184" i="20" s="1"/>
  <c r="O206" i="20"/>
  <c r="K206" i="20"/>
  <c r="Q206" i="20" s="1"/>
  <c r="O195" i="20"/>
  <c r="K195" i="20"/>
  <c r="Q195" i="20" s="1"/>
  <c r="O125" i="20"/>
  <c r="K125" i="20"/>
  <c r="N125" i="20" s="1"/>
  <c r="O194" i="20"/>
  <c r="K194" i="20"/>
  <c r="N194" i="20" s="1"/>
  <c r="O165" i="20"/>
  <c r="K165" i="20"/>
  <c r="R165" i="20" s="1"/>
  <c r="O126" i="20"/>
  <c r="K126" i="20"/>
  <c r="Q126" i="20" s="1"/>
  <c r="O181" i="20"/>
  <c r="K181" i="20"/>
  <c r="N181" i="20" s="1"/>
  <c r="O193" i="20"/>
  <c r="K193" i="20"/>
  <c r="N193" i="20" s="1"/>
  <c r="O192" i="20"/>
  <c r="K192" i="20"/>
  <c r="N192" i="20" s="1"/>
  <c r="O180" i="20"/>
  <c r="K180" i="20"/>
  <c r="Q180" i="20" s="1"/>
  <c r="O190" i="20"/>
  <c r="K190" i="20"/>
  <c r="R190" i="20" s="1"/>
  <c r="O183" i="20"/>
  <c r="K183" i="20"/>
  <c r="Q183" i="20" s="1"/>
  <c r="O172" i="20"/>
  <c r="K172" i="20"/>
  <c r="R172" i="20" s="1"/>
  <c r="O176" i="20"/>
  <c r="K176" i="20"/>
  <c r="N176" i="20" s="1"/>
  <c r="O191" i="20"/>
  <c r="K191" i="20"/>
  <c r="Q191" i="20" s="1"/>
  <c r="S27" i="23" l="1"/>
  <c r="S196" i="20"/>
  <c r="S29" i="23"/>
  <c r="S186" i="20"/>
  <c r="S34" i="23"/>
  <c r="S107" i="23"/>
  <c r="S113" i="23"/>
  <c r="S116" i="23"/>
  <c r="S30" i="23"/>
  <c r="S69" i="23"/>
  <c r="S209" i="20"/>
  <c r="S378" i="20"/>
  <c r="S199" i="20"/>
  <c r="S201" i="20"/>
  <c r="S202" i="20"/>
  <c r="S208" i="20"/>
  <c r="S207" i="20"/>
  <c r="S321" i="20"/>
  <c r="S374" i="20"/>
  <c r="S200" i="20"/>
  <c r="S370" i="20"/>
  <c r="S170" i="20"/>
  <c r="S108" i="23"/>
  <c r="S111" i="23"/>
  <c r="S64" i="23"/>
  <c r="S98" i="23"/>
  <c r="S56" i="23"/>
  <c r="S61" i="23"/>
  <c r="S5" i="23"/>
  <c r="S67" i="23"/>
  <c r="S41" i="23"/>
  <c r="S53" i="23"/>
  <c r="Q193" i="20"/>
  <c r="Q192" i="20"/>
  <c r="Q194" i="20"/>
  <c r="N184" i="20"/>
  <c r="Q184" i="20"/>
  <c r="S184" i="20" s="1"/>
  <c r="Q181" i="20"/>
  <c r="Q165" i="20"/>
  <c r="S165" i="20" s="1"/>
  <c r="Q125" i="20"/>
  <c r="R206" i="20"/>
  <c r="S206" i="20" s="1"/>
  <c r="N206" i="20"/>
  <c r="R195" i="20"/>
  <c r="S195" i="20" s="1"/>
  <c r="N195" i="20"/>
  <c r="R125" i="20"/>
  <c r="R194" i="20"/>
  <c r="N165" i="20"/>
  <c r="R126" i="20"/>
  <c r="S126" i="20" s="1"/>
  <c r="N126" i="20"/>
  <c r="R181" i="20"/>
  <c r="R193" i="20"/>
  <c r="R192" i="20"/>
  <c r="R180" i="20"/>
  <c r="S180" i="20" s="1"/>
  <c r="N180" i="20"/>
  <c r="N190" i="20"/>
  <c r="Q190" i="20"/>
  <c r="S190" i="20" s="1"/>
  <c r="R183" i="20"/>
  <c r="S183" i="20" s="1"/>
  <c r="N183" i="20"/>
  <c r="N172" i="20"/>
  <c r="Q172" i="20"/>
  <c r="S172" i="20" s="1"/>
  <c r="Q176" i="20"/>
  <c r="R176" i="20"/>
  <c r="R191" i="20"/>
  <c r="S191" i="20" s="1"/>
  <c r="N191" i="20"/>
  <c r="O208" i="23"/>
  <c r="K208" i="23"/>
  <c r="R208" i="23" s="1"/>
  <c r="O233" i="23"/>
  <c r="K233" i="23"/>
  <c r="R233" i="23" s="1"/>
  <c r="O232" i="23"/>
  <c r="K232" i="23"/>
  <c r="R232" i="23" s="1"/>
  <c r="O228" i="23"/>
  <c r="K228" i="23"/>
  <c r="R228" i="23" s="1"/>
  <c r="O224" i="23"/>
  <c r="K224" i="23"/>
  <c r="R224" i="23" s="1"/>
  <c r="O219" i="23"/>
  <c r="K219" i="23"/>
  <c r="R219" i="23" s="1"/>
  <c r="O207" i="23"/>
  <c r="K207" i="23"/>
  <c r="R207" i="23" s="1"/>
  <c r="O206" i="23"/>
  <c r="K206" i="23"/>
  <c r="R206" i="23" s="1"/>
  <c r="O201" i="23"/>
  <c r="K201" i="23"/>
  <c r="R201" i="23" s="1"/>
  <c r="O264" i="20"/>
  <c r="K264" i="20"/>
  <c r="R264" i="20" s="1"/>
  <c r="O282" i="20"/>
  <c r="K282" i="20"/>
  <c r="R282" i="20" s="1"/>
  <c r="O281" i="20"/>
  <c r="K281" i="20"/>
  <c r="R281" i="20" s="1"/>
  <c r="O256" i="20"/>
  <c r="K256" i="20"/>
  <c r="R256" i="20" s="1"/>
  <c r="O20" i="20"/>
  <c r="K20" i="20"/>
  <c r="R20" i="20" s="1"/>
  <c r="O255" i="20"/>
  <c r="K255" i="20"/>
  <c r="R255" i="20" s="1"/>
  <c r="O267" i="20"/>
  <c r="K267" i="20"/>
  <c r="R267" i="20" s="1"/>
  <c r="O127" i="20"/>
  <c r="K127" i="20"/>
  <c r="R127" i="20" s="1"/>
  <c r="O262" i="20"/>
  <c r="K262" i="20"/>
  <c r="R262" i="20" s="1"/>
  <c r="O82" i="20"/>
  <c r="K82" i="20"/>
  <c r="R82" i="20" s="1"/>
  <c r="S193" i="20" l="1"/>
  <c r="S194" i="20"/>
  <c r="T370" i="20"/>
  <c r="Q208" i="23"/>
  <c r="S208" i="23" s="1"/>
  <c r="S192" i="20"/>
  <c r="S181" i="20"/>
  <c r="S125" i="20"/>
  <c r="S176" i="20"/>
  <c r="Q228" i="23"/>
  <c r="S228" i="23" s="1"/>
  <c r="Q232" i="23"/>
  <c r="S232" i="23" s="1"/>
  <c r="Q267" i="20"/>
  <c r="S267" i="20" s="1"/>
  <c r="Q127" i="20"/>
  <c r="S127" i="20" s="1"/>
  <c r="Q233" i="23"/>
  <c r="S233" i="23" s="1"/>
  <c r="Q224" i="23"/>
  <c r="S224" i="23" s="1"/>
  <c r="Q206" i="23"/>
  <c r="S206" i="23" s="1"/>
  <c r="Q219" i="23"/>
  <c r="S219" i="23" s="1"/>
  <c r="Q207" i="23"/>
  <c r="S207" i="23" s="1"/>
  <c r="Q201" i="23"/>
  <c r="S201" i="23" s="1"/>
  <c r="Q264" i="20"/>
  <c r="S264" i="20" s="1"/>
  <c r="Q282" i="20"/>
  <c r="S282" i="20" s="1"/>
  <c r="Q281" i="20"/>
  <c r="S281" i="20" s="1"/>
  <c r="Q256" i="20"/>
  <c r="S256" i="20" s="1"/>
  <c r="Q20" i="20"/>
  <c r="S20" i="20" s="1"/>
  <c r="Q255" i="20"/>
  <c r="S255" i="20" s="1"/>
  <c r="Q262" i="20"/>
  <c r="S262" i="20" s="1"/>
  <c r="Q82" i="20"/>
  <c r="S82" i="20" s="1"/>
  <c r="O248" i="20"/>
  <c r="K248" i="20"/>
  <c r="R248" i="20" s="1"/>
  <c r="O189" i="23"/>
  <c r="K189" i="23"/>
  <c r="Q189" i="23" s="1"/>
  <c r="O164" i="23"/>
  <c r="K164" i="23"/>
  <c r="Q164" i="23" s="1"/>
  <c r="O163" i="23"/>
  <c r="K163" i="23"/>
  <c r="Q163" i="23" s="1"/>
  <c r="O162" i="23"/>
  <c r="K162" i="23"/>
  <c r="Q162" i="23" s="1"/>
  <c r="O161" i="23"/>
  <c r="K161" i="23"/>
  <c r="R161" i="23" s="1"/>
  <c r="O148" i="23"/>
  <c r="K148" i="23"/>
  <c r="Q148" i="23" s="1"/>
  <c r="O147" i="23"/>
  <c r="K147" i="23"/>
  <c r="R147" i="23" s="1"/>
  <c r="O158" i="23"/>
  <c r="K158" i="23"/>
  <c r="Q158" i="23" s="1"/>
  <c r="O157" i="23"/>
  <c r="K157" i="23"/>
  <c r="R157" i="23" s="1"/>
  <c r="O156" i="23"/>
  <c r="K156" i="23"/>
  <c r="Q156" i="23" s="1"/>
  <c r="O155" i="23"/>
  <c r="K155" i="23"/>
  <c r="Q155" i="23" s="1"/>
  <c r="O146" i="23"/>
  <c r="K146" i="23"/>
  <c r="Q146" i="23" s="1"/>
  <c r="O145" i="23"/>
  <c r="K145" i="23"/>
  <c r="R145" i="23" s="1"/>
  <c r="O107" i="20"/>
  <c r="K107" i="20"/>
  <c r="R107" i="20" s="1"/>
  <c r="O108" i="20"/>
  <c r="K108" i="20"/>
  <c r="R108" i="20" s="1"/>
  <c r="O106" i="20"/>
  <c r="K106" i="20"/>
  <c r="R106" i="20" s="1"/>
  <c r="O105" i="20"/>
  <c r="K105" i="20"/>
  <c r="R105" i="20" s="1"/>
  <c r="O232" i="20"/>
  <c r="K232" i="20"/>
  <c r="R232" i="20" s="1"/>
  <c r="O231" i="20"/>
  <c r="K231" i="20"/>
  <c r="R231" i="20" s="1"/>
  <c r="O230" i="20"/>
  <c r="K230" i="20"/>
  <c r="R230" i="20" s="1"/>
  <c r="O229" i="20"/>
  <c r="K229" i="20"/>
  <c r="R229" i="20" s="1"/>
  <c r="O298" i="20"/>
  <c r="K298" i="20"/>
  <c r="R298" i="20" s="1"/>
  <c r="O299" i="20"/>
  <c r="K299" i="20"/>
  <c r="R299" i="20" s="1"/>
  <c r="O226" i="20"/>
  <c r="K226" i="20"/>
  <c r="R226" i="20" s="1"/>
  <c r="O225" i="20"/>
  <c r="K225" i="20"/>
  <c r="R225" i="20" s="1"/>
  <c r="K252" i="20"/>
  <c r="Q252" i="20" s="1"/>
  <c r="O252" i="20"/>
  <c r="R156" i="23" l="1"/>
  <c r="S156" i="23" s="1"/>
  <c r="R164" i="23"/>
  <c r="R163" i="23"/>
  <c r="S163" i="23" s="1"/>
  <c r="R155" i="23"/>
  <c r="S155" i="23" s="1"/>
  <c r="R148" i="23"/>
  <c r="S148" i="23" s="1"/>
  <c r="S164" i="23"/>
  <c r="R146" i="23"/>
  <c r="S146" i="23" s="1"/>
  <c r="R189" i="23"/>
  <c r="S189" i="23" s="1"/>
  <c r="Q248" i="20"/>
  <c r="S248" i="20" s="1"/>
  <c r="Q161" i="23"/>
  <c r="S161" i="23" s="1"/>
  <c r="R162" i="23"/>
  <c r="S162" i="23" s="1"/>
  <c r="Q147" i="23"/>
  <c r="S147" i="23" s="1"/>
  <c r="R158" i="23"/>
  <c r="S158" i="23" s="1"/>
  <c r="Q145" i="23"/>
  <c r="S145" i="23" s="1"/>
  <c r="Q157" i="23"/>
  <c r="S157" i="23" s="1"/>
  <c r="Q107" i="20"/>
  <c r="S107" i="20" s="1"/>
  <c r="Q108" i="20"/>
  <c r="S108" i="20" s="1"/>
  <c r="Q106" i="20"/>
  <c r="S106" i="20" s="1"/>
  <c r="Q105" i="20"/>
  <c r="S105" i="20" s="1"/>
  <c r="Q232" i="20"/>
  <c r="S232" i="20" s="1"/>
  <c r="Q231" i="20"/>
  <c r="S231" i="20" s="1"/>
  <c r="Q230" i="20"/>
  <c r="S230" i="20" s="1"/>
  <c r="Q229" i="20"/>
  <c r="S229" i="20" s="1"/>
  <c r="Q298" i="20"/>
  <c r="S298" i="20" s="1"/>
  <c r="Q299" i="20"/>
  <c r="S299" i="20" s="1"/>
  <c r="Q226" i="20"/>
  <c r="S226" i="20" s="1"/>
  <c r="Q225" i="20"/>
  <c r="S225" i="20" s="1"/>
  <c r="R252" i="20"/>
  <c r="S252" i="20" s="1"/>
  <c r="O365" i="20"/>
  <c r="K365" i="20"/>
  <c r="Q365" i="20" s="1"/>
  <c r="R365" i="20" l="1"/>
  <c r="S365" i="20" s="1"/>
  <c r="T365" i="20" s="1"/>
  <c r="O354" i="20"/>
  <c r="K354" i="20"/>
  <c r="N354" i="20" s="1"/>
  <c r="O296" i="20"/>
  <c r="K296" i="20"/>
  <c r="Q296" i="20" s="1"/>
  <c r="O337" i="20"/>
  <c r="K337" i="20"/>
  <c r="R337" i="20" s="1"/>
  <c r="S337" i="20" s="1"/>
  <c r="O336" i="20"/>
  <c r="K336" i="20"/>
  <c r="R336" i="20" s="1"/>
  <c r="Q354" i="20" l="1"/>
  <c r="R354" i="20"/>
  <c r="R296" i="20"/>
  <c r="S296" i="20" s="1"/>
  <c r="Q336" i="20"/>
  <c r="S336" i="20" s="1"/>
  <c r="O268" i="20"/>
  <c r="K268" i="20"/>
  <c r="R268" i="20" s="1"/>
  <c r="O29" i="20"/>
  <c r="K29" i="20"/>
  <c r="Q29" i="20" s="1"/>
  <c r="O353" i="20"/>
  <c r="K353" i="20"/>
  <c r="R353" i="20" s="1"/>
  <c r="O295" i="20"/>
  <c r="K295" i="20"/>
  <c r="O294" i="20"/>
  <c r="K294" i="20"/>
  <c r="R294" i="20" s="1"/>
  <c r="O314" i="20"/>
  <c r="K314" i="20"/>
  <c r="R314" i="20" s="1"/>
  <c r="O313" i="20"/>
  <c r="K313" i="20"/>
  <c r="R313" i="20" s="1"/>
  <c r="O379" i="20"/>
  <c r="K379" i="20"/>
  <c r="R379" i="20" s="1"/>
  <c r="O312" i="20"/>
  <c r="K312" i="20"/>
  <c r="R312" i="20" s="1"/>
  <c r="O311" i="20"/>
  <c r="K311" i="20"/>
  <c r="R311" i="20" s="1"/>
  <c r="O352" i="20"/>
  <c r="K352" i="20"/>
  <c r="R352" i="20" s="1"/>
  <c r="O324" i="20"/>
  <c r="K324" i="20"/>
  <c r="R324" i="20" s="1"/>
  <c r="O323" i="20"/>
  <c r="K323" i="20"/>
  <c r="R323" i="20" s="1"/>
  <c r="O128" i="20"/>
  <c r="K128" i="20"/>
  <c r="R128" i="20" s="1"/>
  <c r="O335" i="20"/>
  <c r="K335" i="20"/>
  <c r="R335" i="20" s="1"/>
  <c r="O325" i="20"/>
  <c r="K325" i="20"/>
  <c r="R325" i="20" s="1"/>
  <c r="O351" i="20"/>
  <c r="K351" i="20"/>
  <c r="R351" i="20" s="1"/>
  <c r="O356" i="20"/>
  <c r="K356" i="20"/>
  <c r="N356" i="20" s="1"/>
  <c r="O355" i="20"/>
  <c r="K355" i="20"/>
  <c r="N355" i="20" s="1"/>
  <c r="O223" i="20"/>
  <c r="K223" i="20"/>
  <c r="R223" i="20" s="1"/>
  <c r="O338" i="20"/>
  <c r="K338" i="20"/>
  <c r="R338" i="20" s="1"/>
  <c r="O222" i="20"/>
  <c r="K222" i="20"/>
  <c r="Q222" i="20" s="1"/>
  <c r="S354" i="20" l="1"/>
  <c r="Q268" i="20"/>
  <c r="S268" i="20" s="1"/>
  <c r="Q314" i="20"/>
  <c r="S314" i="20" s="1"/>
  <c r="Q335" i="20"/>
  <c r="S335" i="20" s="1"/>
  <c r="Q323" i="20"/>
  <c r="S323" i="20" s="1"/>
  <c r="Q128" i="20"/>
  <c r="S128" i="20" s="1"/>
  <c r="R29" i="20"/>
  <c r="S29" i="20" s="1"/>
  <c r="N29" i="20"/>
  <c r="Q313" i="20"/>
  <c r="S313" i="20" s="1"/>
  <c r="R295" i="20"/>
  <c r="S295" i="20" s="1"/>
  <c r="N353" i="20"/>
  <c r="Q353" i="20"/>
  <c r="S353" i="20" s="1"/>
  <c r="Q294" i="20"/>
  <c r="S294" i="20" s="1"/>
  <c r="Q379" i="20"/>
  <c r="S379" i="20" s="1"/>
  <c r="Q312" i="20"/>
  <c r="S312" i="20" s="1"/>
  <c r="Q311" i="20"/>
  <c r="S311" i="20" s="1"/>
  <c r="Q352" i="20"/>
  <c r="S352" i="20" s="1"/>
  <c r="Q324" i="20"/>
  <c r="S324" i="20" s="1"/>
  <c r="Q325" i="20"/>
  <c r="S325" i="20" s="1"/>
  <c r="Q351" i="20"/>
  <c r="S351" i="20" s="1"/>
  <c r="R356" i="20"/>
  <c r="Q356" i="20"/>
  <c r="Q355" i="20"/>
  <c r="R355" i="20"/>
  <c r="N223" i="20"/>
  <c r="Q223" i="20"/>
  <c r="S223" i="20" s="1"/>
  <c r="Q338" i="20"/>
  <c r="S338" i="20" s="1"/>
  <c r="R222" i="20"/>
  <c r="S222" i="20" s="1"/>
  <c r="N222" i="20"/>
  <c r="O363" i="20"/>
  <c r="K363" i="20"/>
  <c r="R363" i="20" s="1"/>
  <c r="O362" i="20"/>
  <c r="K362" i="20"/>
  <c r="N362" i="20" s="1"/>
  <c r="N363" i="20" l="1"/>
  <c r="Q362" i="20"/>
  <c r="Q363" i="20"/>
  <c r="S363" i="20" s="1"/>
  <c r="S356" i="20"/>
  <c r="S355" i="20"/>
  <c r="R362" i="20"/>
  <c r="O220" i="20"/>
  <c r="K220" i="20"/>
  <c r="R220" i="20" s="1"/>
  <c r="O215" i="20"/>
  <c r="K215" i="20"/>
  <c r="Q215" i="20" s="1"/>
  <c r="S362" i="20" l="1"/>
  <c r="Q220" i="20"/>
  <c r="S220" i="20" s="1"/>
  <c r="R215" i="20"/>
  <c r="S215" i="20" s="1"/>
  <c r="N215" i="20"/>
  <c r="O23" i="23"/>
  <c r="K23" i="23"/>
  <c r="O21" i="23"/>
  <c r="K21" i="23"/>
  <c r="R21" i="23" s="1"/>
  <c r="O44" i="23"/>
  <c r="K44" i="23"/>
  <c r="R44" i="23" s="1"/>
  <c r="O252" i="23"/>
  <c r="K252" i="23"/>
  <c r="Q252" i="23" s="1"/>
  <c r="O251" i="23"/>
  <c r="K251" i="23"/>
  <c r="O250" i="23"/>
  <c r="K250" i="23"/>
  <c r="R250" i="23" s="1"/>
  <c r="O249" i="23"/>
  <c r="K249" i="23"/>
  <c r="R249" i="23" s="1"/>
  <c r="O248" i="23"/>
  <c r="K248" i="23"/>
  <c r="R248" i="23" s="1"/>
  <c r="O247" i="23"/>
  <c r="K247" i="23"/>
  <c r="O66" i="23"/>
  <c r="K66" i="23"/>
  <c r="R66" i="23" s="1"/>
  <c r="O65" i="23"/>
  <c r="K65" i="23"/>
  <c r="R65" i="23" s="1"/>
  <c r="O298" i="23"/>
  <c r="K298" i="23"/>
  <c r="Q298" i="23" s="1"/>
  <c r="O297" i="23"/>
  <c r="K297" i="23"/>
  <c r="O8" i="23"/>
  <c r="K8" i="23"/>
  <c r="R8" i="23" s="1"/>
  <c r="O7" i="23"/>
  <c r="K7" i="23"/>
  <c r="R7" i="23" s="1"/>
  <c r="O132" i="23"/>
  <c r="K132" i="23"/>
  <c r="R132" i="23" s="1"/>
  <c r="O131" i="23"/>
  <c r="K131" i="23"/>
  <c r="O130" i="23"/>
  <c r="K130" i="23"/>
  <c r="R130" i="23" s="1"/>
  <c r="O241" i="23"/>
  <c r="K241" i="23"/>
  <c r="R241" i="23" s="1"/>
  <c r="O240" i="23"/>
  <c r="K240" i="23"/>
  <c r="Q240" i="23" s="1"/>
  <c r="O296" i="23"/>
  <c r="K296" i="23"/>
  <c r="R296" i="23" s="1"/>
  <c r="O295" i="23"/>
  <c r="K295" i="23"/>
  <c r="O294" i="23"/>
  <c r="K294" i="23"/>
  <c r="R294" i="23" s="1"/>
  <c r="O293" i="23"/>
  <c r="K293" i="23"/>
  <c r="R293" i="23" s="1"/>
  <c r="O292" i="23"/>
  <c r="K292" i="23"/>
  <c r="R292" i="23" s="1"/>
  <c r="O291" i="23"/>
  <c r="K291" i="23"/>
  <c r="O290" i="23"/>
  <c r="K290" i="23"/>
  <c r="R290" i="23" s="1"/>
  <c r="O289" i="23"/>
  <c r="K289" i="23"/>
  <c r="R289" i="23" s="1"/>
  <c r="O288" i="23"/>
  <c r="K288" i="23"/>
  <c r="R288" i="23" s="1"/>
  <c r="O46" i="23"/>
  <c r="K46" i="23"/>
  <c r="O62" i="23"/>
  <c r="K62" i="23"/>
  <c r="R62" i="23" s="1"/>
  <c r="O25" i="23"/>
  <c r="K25" i="23"/>
  <c r="R25" i="23" s="1"/>
  <c r="O47" i="23"/>
  <c r="K47" i="23"/>
  <c r="Q47" i="23" s="1"/>
  <c r="O239" i="23"/>
  <c r="K239" i="23"/>
  <c r="O238" i="23"/>
  <c r="K238" i="23"/>
  <c r="R238" i="23" s="1"/>
  <c r="O237" i="23"/>
  <c r="K237" i="23"/>
  <c r="R237" i="23" s="1"/>
  <c r="O236" i="23"/>
  <c r="K236" i="23"/>
  <c r="R236" i="23" s="1"/>
  <c r="O22" i="23"/>
  <c r="K22" i="23"/>
  <c r="O45" i="23"/>
  <c r="K45" i="23"/>
  <c r="R45" i="23" s="1"/>
  <c r="O20" i="23"/>
  <c r="K20" i="23"/>
  <c r="R20" i="23" s="1"/>
  <c r="O223" i="23"/>
  <c r="K223" i="23"/>
  <c r="R223" i="23" s="1"/>
  <c r="O222" i="23"/>
  <c r="K222" i="23"/>
  <c r="O16" i="23"/>
  <c r="K16" i="23"/>
  <c r="R16" i="23" s="1"/>
  <c r="O212" i="23"/>
  <c r="K212" i="23"/>
  <c r="R212" i="23" s="1"/>
  <c r="O205" i="23"/>
  <c r="K205" i="23"/>
  <c r="R205" i="23" s="1"/>
  <c r="O204" i="23"/>
  <c r="K204" i="23"/>
  <c r="O211" i="23"/>
  <c r="K211" i="23"/>
  <c r="R211" i="23" s="1"/>
  <c r="O200" i="23"/>
  <c r="K200" i="23"/>
  <c r="R200" i="23" s="1"/>
  <c r="O199" i="23"/>
  <c r="K199" i="23"/>
  <c r="Q199" i="23" s="1"/>
  <c r="O49" i="23"/>
  <c r="K49" i="23"/>
  <c r="O73" i="23"/>
  <c r="K73" i="23"/>
  <c r="R73" i="23" s="1"/>
  <c r="O84" i="23"/>
  <c r="K84" i="23"/>
  <c r="O190" i="23"/>
  <c r="K190" i="23"/>
  <c r="Q190" i="23" s="1"/>
  <c r="O182" i="23"/>
  <c r="K182" i="23"/>
  <c r="R182" i="23" s="1"/>
  <c r="O181" i="23"/>
  <c r="K181" i="23"/>
  <c r="Q181" i="23" s="1"/>
  <c r="O180" i="23"/>
  <c r="K180" i="23"/>
  <c r="O179" i="23"/>
  <c r="K179" i="23"/>
  <c r="R179" i="23" s="1"/>
  <c r="O227" i="23"/>
  <c r="K227" i="23"/>
  <c r="R227" i="23" s="1"/>
  <c r="O217" i="23"/>
  <c r="K217" i="23"/>
  <c r="Q217" i="23" s="1"/>
  <c r="O166" i="23"/>
  <c r="K166" i="23"/>
  <c r="O165" i="23"/>
  <c r="K165" i="23"/>
  <c r="R165" i="23" s="1"/>
  <c r="O245" i="23"/>
  <c r="K245" i="23"/>
  <c r="R245" i="23" s="1"/>
  <c r="O244" i="23"/>
  <c r="K244" i="23"/>
  <c r="N244" i="23" s="1"/>
  <c r="O243" i="23"/>
  <c r="K243" i="23"/>
  <c r="R243" i="23" s="1"/>
  <c r="O242" i="23"/>
  <c r="K242" i="23"/>
  <c r="N242" i="23" s="1"/>
  <c r="O287" i="23"/>
  <c r="K287" i="23"/>
  <c r="O286" i="23"/>
  <c r="K286" i="23"/>
  <c r="R286" i="23" s="1"/>
  <c r="O285" i="23"/>
  <c r="K285" i="23"/>
  <c r="Q285" i="23" s="1"/>
  <c r="O284" i="23"/>
  <c r="K284" i="23"/>
  <c r="Q284" i="23" s="1"/>
  <c r="O283" i="23"/>
  <c r="K283" i="23"/>
  <c r="O282" i="23"/>
  <c r="K282" i="23"/>
  <c r="R282" i="23" s="1"/>
  <c r="O281" i="23"/>
  <c r="K281" i="23"/>
  <c r="Q281" i="23" s="1"/>
  <c r="O280" i="23"/>
  <c r="K280" i="23"/>
  <c r="Q280" i="23" s="1"/>
  <c r="O279" i="23"/>
  <c r="K279" i="23"/>
  <c r="R279" i="23" s="1"/>
  <c r="O278" i="23"/>
  <c r="K278" i="23"/>
  <c r="N278" i="23" s="1"/>
  <c r="O277" i="23"/>
  <c r="K277" i="23"/>
  <c r="R277" i="23" s="1"/>
  <c r="O276" i="23"/>
  <c r="K276" i="23"/>
  <c r="R276" i="23" s="1"/>
  <c r="O275" i="23"/>
  <c r="K275" i="23"/>
  <c r="N275" i="23" s="1"/>
  <c r="O13" i="23"/>
  <c r="K13" i="23"/>
  <c r="R13" i="23" s="1"/>
  <c r="O274" i="23"/>
  <c r="K274" i="23"/>
  <c r="N274" i="23" s="1"/>
  <c r="O273" i="23"/>
  <c r="K273" i="23"/>
  <c r="R273" i="23" s="1"/>
  <c r="O32" i="23"/>
  <c r="K32" i="23"/>
  <c r="N32" i="23" s="1"/>
  <c r="O272" i="23"/>
  <c r="K272" i="23"/>
  <c r="R272" i="23" s="1"/>
  <c r="O271" i="23"/>
  <c r="K271" i="23"/>
  <c r="N271" i="23" s="1"/>
  <c r="O270" i="23"/>
  <c r="K270" i="23"/>
  <c r="R270" i="23" s="1"/>
  <c r="O269" i="23"/>
  <c r="K269" i="23"/>
  <c r="N269" i="23" s="1"/>
  <c r="O268" i="23"/>
  <c r="K268" i="23"/>
  <c r="N268" i="23" s="1"/>
  <c r="O267" i="23"/>
  <c r="K267" i="23"/>
  <c r="R267" i="23" s="1"/>
  <c r="O58" i="23"/>
  <c r="K58" i="23"/>
  <c r="R58" i="23" s="1"/>
  <c r="O75" i="23"/>
  <c r="K75" i="23"/>
  <c r="R75" i="23" s="1"/>
  <c r="O85" i="23"/>
  <c r="K85" i="23"/>
  <c r="R85" i="23" s="1"/>
  <c r="O72" i="23"/>
  <c r="K72" i="23"/>
  <c r="R72" i="23" s="1"/>
  <c r="O71" i="23"/>
  <c r="K71" i="23"/>
  <c r="R71" i="23" s="1"/>
  <c r="O51" i="23"/>
  <c r="K51" i="23"/>
  <c r="R51" i="23" s="1"/>
  <c r="O50" i="23"/>
  <c r="K50" i="23"/>
  <c r="R50" i="23" s="1"/>
  <c r="O266" i="23"/>
  <c r="K266" i="23"/>
  <c r="R266" i="23" s="1"/>
  <c r="O265" i="23"/>
  <c r="K265" i="23"/>
  <c r="R265" i="23" s="1"/>
  <c r="O48" i="23"/>
  <c r="K48" i="23"/>
  <c r="R48" i="23" s="1"/>
  <c r="O24" i="23"/>
  <c r="K24" i="23"/>
  <c r="R24" i="23" s="1"/>
  <c r="O264" i="23"/>
  <c r="K264" i="23"/>
  <c r="R264" i="23" s="1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R260" i="23" s="1"/>
  <c r="O259" i="23"/>
  <c r="K259" i="23"/>
  <c r="R259" i="23" s="1"/>
  <c r="O97" i="23"/>
  <c r="K97" i="23"/>
  <c r="R97" i="23" s="1"/>
  <c r="O86" i="23"/>
  <c r="K86" i="23"/>
  <c r="R86" i="23" s="1"/>
  <c r="O12" i="23"/>
  <c r="K12" i="23"/>
  <c r="R12" i="23" s="1"/>
  <c r="O33" i="23"/>
  <c r="K33" i="23"/>
  <c r="R33" i="23" s="1"/>
  <c r="O10" i="23"/>
  <c r="K10" i="23"/>
  <c r="R10" i="23" s="1"/>
  <c r="O93" i="23"/>
  <c r="K93" i="23"/>
  <c r="R93" i="23" s="1"/>
  <c r="O82" i="23"/>
  <c r="K82" i="23"/>
  <c r="R82" i="23" s="1"/>
  <c r="O3" i="23"/>
  <c r="K3" i="23"/>
  <c r="R3" i="23" s="1"/>
  <c r="O80" i="23"/>
  <c r="K80" i="23"/>
  <c r="R80" i="23" s="1"/>
  <c r="O258" i="23"/>
  <c r="K258" i="23"/>
  <c r="R258" i="23" s="1"/>
  <c r="O257" i="23"/>
  <c r="K257" i="23"/>
  <c r="R257" i="23" s="1"/>
  <c r="O87" i="23"/>
  <c r="K87" i="23"/>
  <c r="R87" i="23" s="1"/>
  <c r="O96" i="23"/>
  <c r="K96" i="23"/>
  <c r="R96" i="23" s="1"/>
  <c r="O256" i="23"/>
  <c r="K256" i="23"/>
  <c r="R256" i="23" s="1"/>
  <c r="O11" i="23"/>
  <c r="K11" i="23"/>
  <c r="R11" i="23" s="1"/>
  <c r="O255" i="23"/>
  <c r="K255" i="23"/>
  <c r="R255" i="23" s="1"/>
  <c r="O83" i="23"/>
  <c r="K83" i="23"/>
  <c r="R83" i="23" s="1"/>
  <c r="O92" i="23"/>
  <c r="K92" i="23"/>
  <c r="R92" i="23" s="1"/>
  <c r="O81" i="23"/>
  <c r="K81" i="23"/>
  <c r="R81" i="23" s="1"/>
  <c r="O2" i="23"/>
  <c r="K2" i="23"/>
  <c r="R2" i="23" s="1"/>
  <c r="O235" i="23"/>
  <c r="K235" i="23"/>
  <c r="R235" i="23" s="1"/>
  <c r="O234" i="23"/>
  <c r="K234" i="23"/>
  <c r="R234" i="23" s="1"/>
  <c r="O89" i="23"/>
  <c r="K89" i="23"/>
  <c r="N89" i="23" s="1"/>
  <c r="O118" i="23"/>
  <c r="K118" i="23"/>
  <c r="R118" i="23" s="1"/>
  <c r="O136" i="23"/>
  <c r="K136" i="23"/>
  <c r="R136" i="23" s="1"/>
  <c r="O76" i="23"/>
  <c r="K76" i="23"/>
  <c r="Q76" i="23" s="1"/>
  <c r="O57" i="23"/>
  <c r="K57" i="23"/>
  <c r="R57" i="23" s="1"/>
  <c r="O52" i="23"/>
  <c r="K52" i="23"/>
  <c r="Q52" i="23" s="1"/>
  <c r="O70" i="23"/>
  <c r="K70" i="23"/>
  <c r="R70" i="23" s="1"/>
  <c r="O141" i="23"/>
  <c r="K141" i="23"/>
  <c r="R141" i="23" s="1"/>
  <c r="O15" i="23"/>
  <c r="K15" i="23"/>
  <c r="R15" i="23" s="1"/>
  <c r="O36" i="23"/>
  <c r="K36" i="23"/>
  <c r="R36" i="23" s="1"/>
  <c r="O140" i="23"/>
  <c r="K140" i="23"/>
  <c r="R140" i="23" s="1"/>
  <c r="O254" i="23"/>
  <c r="K254" i="23"/>
  <c r="R254" i="23" s="1"/>
  <c r="O139" i="23"/>
  <c r="K139" i="23"/>
  <c r="R139" i="23" s="1"/>
  <c r="O138" i="23"/>
  <c r="K138" i="23"/>
  <c r="R138" i="23" s="1"/>
  <c r="O137" i="23"/>
  <c r="K137" i="23"/>
  <c r="R137" i="23" s="1"/>
  <c r="O9" i="23"/>
  <c r="K9" i="23"/>
  <c r="R9" i="23" s="1"/>
  <c r="O253" i="23"/>
  <c r="K253" i="23"/>
  <c r="R253" i="23" s="1"/>
  <c r="O60" i="23"/>
  <c r="K60" i="23"/>
  <c r="Q60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4" i="23"/>
  <c r="K94" i="23"/>
  <c r="Q94" i="23" s="1"/>
  <c r="O90" i="23"/>
  <c r="K90" i="23"/>
  <c r="R90" i="23" s="1"/>
  <c r="O99" i="23"/>
  <c r="K99" i="23"/>
  <c r="Q99" i="23" s="1"/>
  <c r="O144" i="23"/>
  <c r="K144" i="23"/>
  <c r="R144" i="23" s="1"/>
  <c r="O143" i="23"/>
  <c r="K143" i="23"/>
  <c r="Q143" i="23" s="1"/>
  <c r="O142" i="23"/>
  <c r="K142" i="23"/>
  <c r="R142" i="23" s="1"/>
  <c r="O135" i="23"/>
  <c r="K135" i="23"/>
  <c r="R135" i="23" s="1"/>
  <c r="O134" i="23"/>
  <c r="K134" i="23"/>
  <c r="Q134" i="23" s="1"/>
  <c r="O133" i="23"/>
  <c r="K133" i="23"/>
  <c r="R133" i="23" s="1"/>
  <c r="O360" i="20"/>
  <c r="K360" i="20"/>
  <c r="R360" i="20" s="1"/>
  <c r="O185" i="20"/>
  <c r="K185" i="20"/>
  <c r="R185" i="20" s="1"/>
  <c r="O348" i="20"/>
  <c r="K348" i="20"/>
  <c r="R348" i="20" s="1"/>
  <c r="O347" i="20"/>
  <c r="K347" i="20"/>
  <c r="R347" i="20" s="1"/>
  <c r="O346" i="20"/>
  <c r="K346" i="20"/>
  <c r="Q346" i="20" s="1"/>
  <c r="O345" i="20"/>
  <c r="K345" i="20"/>
  <c r="Q345" i="20" s="1"/>
  <c r="O344" i="20"/>
  <c r="K344" i="20"/>
  <c r="R344" i="20" s="1"/>
  <c r="O343" i="20"/>
  <c r="K343" i="20"/>
  <c r="R343" i="20" s="1"/>
  <c r="O342" i="20"/>
  <c r="K342" i="20"/>
  <c r="R342" i="20" s="1"/>
  <c r="O332" i="20"/>
  <c r="K332" i="20"/>
  <c r="R332" i="20" s="1"/>
  <c r="O331" i="20"/>
  <c r="K331" i="20"/>
  <c r="R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0" i="20"/>
  <c r="K320" i="20"/>
  <c r="Q320" i="20" s="1"/>
  <c r="O319" i="20"/>
  <c r="K319" i="20"/>
  <c r="R319" i="20" s="1"/>
  <c r="O318" i="20"/>
  <c r="K318" i="20"/>
  <c r="R318" i="20" s="1"/>
  <c r="O317" i="20"/>
  <c r="K317" i="20"/>
  <c r="R317" i="20" s="1"/>
  <c r="O316" i="20"/>
  <c r="K316" i="20"/>
  <c r="R316" i="20" s="1"/>
  <c r="O310" i="20"/>
  <c r="K310" i="20"/>
  <c r="R310" i="20" s="1"/>
  <c r="O309" i="20"/>
  <c r="K309" i="20"/>
  <c r="R309" i="20" s="1"/>
  <c r="O291" i="20"/>
  <c r="K291" i="20"/>
  <c r="R291" i="20" s="1"/>
  <c r="O290" i="20"/>
  <c r="K290" i="20"/>
  <c r="R290" i="20" s="1"/>
  <c r="O349" i="20"/>
  <c r="K349" i="20"/>
  <c r="R349" i="20" s="1"/>
  <c r="O350" i="20"/>
  <c r="K350" i="20"/>
  <c r="Q350" i="20" s="1"/>
  <c r="O289" i="20"/>
  <c r="K289" i="20"/>
  <c r="Q289" i="20" s="1"/>
  <c r="O288" i="20"/>
  <c r="K288" i="20"/>
  <c r="R288" i="20" s="1"/>
  <c r="O287" i="20"/>
  <c r="K287" i="20"/>
  <c r="R287" i="20" s="1"/>
  <c r="R84" i="23" l="1"/>
  <c r="N84" i="23"/>
  <c r="R346" i="20"/>
  <c r="S346" i="20" s="1"/>
  <c r="Q328" i="20"/>
  <c r="S328" i="20" s="1"/>
  <c r="R217" i="23"/>
  <c r="S217" i="23" s="1"/>
  <c r="Q70" i="23"/>
  <c r="S70" i="23" s="1"/>
  <c r="Q140" i="23"/>
  <c r="S140" i="23" s="1"/>
  <c r="N141" i="23"/>
  <c r="Q269" i="23"/>
  <c r="R298" i="23"/>
  <c r="S298" i="23" s="1"/>
  <c r="N76" i="23"/>
  <c r="Q136" i="23"/>
  <c r="S136" i="23" s="1"/>
  <c r="Q236" i="23"/>
  <c r="S236" i="23" s="1"/>
  <c r="Q227" i="23"/>
  <c r="S227" i="23" s="1"/>
  <c r="Q296" i="23"/>
  <c r="S296" i="23" s="1"/>
  <c r="N82" i="23"/>
  <c r="Q268" i="23"/>
  <c r="N57" i="23"/>
  <c r="N245" i="23"/>
  <c r="Q253" i="23"/>
  <c r="S253" i="23" s="1"/>
  <c r="Q65" i="23"/>
  <c r="S65" i="23" s="1"/>
  <c r="N54" i="23"/>
  <c r="Q139" i="23"/>
  <c r="S139" i="23" s="1"/>
  <c r="N93" i="23"/>
  <c r="Q10" i="23"/>
  <c r="S10" i="23" s="1"/>
  <c r="R268" i="23"/>
  <c r="Q32" i="23"/>
  <c r="R284" i="23"/>
  <c r="S284" i="23" s="1"/>
  <c r="R47" i="23"/>
  <c r="S47" i="23" s="1"/>
  <c r="Q293" i="23"/>
  <c r="S293" i="23" s="1"/>
  <c r="Q141" i="23"/>
  <c r="S141" i="23" s="1"/>
  <c r="R281" i="23"/>
  <c r="S281" i="23" s="1"/>
  <c r="R199" i="23"/>
  <c r="S199" i="23" s="1"/>
  <c r="Q237" i="23"/>
  <c r="S237" i="23" s="1"/>
  <c r="Q292" i="23"/>
  <c r="S292" i="23" s="1"/>
  <c r="N135" i="23"/>
  <c r="Q2" i="23"/>
  <c r="S2" i="23" s="1"/>
  <c r="N255" i="23"/>
  <c r="N11" i="23"/>
  <c r="Q256" i="23"/>
  <c r="S256" i="23" s="1"/>
  <c r="Q12" i="23"/>
  <c r="S12" i="23" s="1"/>
  <c r="N260" i="23"/>
  <c r="N261" i="23"/>
  <c r="Q262" i="23"/>
  <c r="S262" i="23" s="1"/>
  <c r="Q24" i="23"/>
  <c r="S24" i="23" s="1"/>
  <c r="N50" i="23"/>
  <c r="N51" i="23"/>
  <c r="Q71" i="23"/>
  <c r="S71" i="23" s="1"/>
  <c r="Q275" i="23"/>
  <c r="N279" i="23"/>
  <c r="R280" i="23"/>
  <c r="S280" i="23" s="1"/>
  <c r="Q242" i="23"/>
  <c r="Q84" i="23"/>
  <c r="S84" i="23" s="1"/>
  <c r="Q223" i="23"/>
  <c r="S223" i="23" s="1"/>
  <c r="Q20" i="23"/>
  <c r="S20" i="23" s="1"/>
  <c r="R252" i="23"/>
  <c r="S252" i="23" s="1"/>
  <c r="N253" i="23"/>
  <c r="N9" i="23"/>
  <c r="Q137" i="23"/>
  <c r="S137" i="23" s="1"/>
  <c r="Q57" i="23"/>
  <c r="S57" i="23" s="1"/>
  <c r="Q235" i="23"/>
  <c r="S235" i="23" s="1"/>
  <c r="Q87" i="23"/>
  <c r="S87" i="23" s="1"/>
  <c r="Q82" i="23"/>
  <c r="S82" i="23" s="1"/>
  <c r="Q264" i="23"/>
  <c r="S264" i="23" s="1"/>
  <c r="Q85" i="23"/>
  <c r="S85" i="23" s="1"/>
  <c r="R285" i="23"/>
  <c r="S285" i="23" s="1"/>
  <c r="R181" i="23"/>
  <c r="S181" i="23" s="1"/>
  <c r="R240" i="23"/>
  <c r="S240" i="23" s="1"/>
  <c r="Q248" i="23"/>
  <c r="S248" i="23" s="1"/>
  <c r="Q249" i="23"/>
  <c r="S249" i="23" s="1"/>
  <c r="Q255" i="23"/>
  <c r="S255" i="23" s="1"/>
  <c r="Q260" i="23"/>
  <c r="S260" i="23" s="1"/>
  <c r="Q50" i="23"/>
  <c r="S50" i="23" s="1"/>
  <c r="N83" i="23"/>
  <c r="N80" i="23"/>
  <c r="N259" i="23"/>
  <c r="N265" i="23"/>
  <c r="N267" i="23"/>
  <c r="N272" i="23"/>
  <c r="N142" i="23"/>
  <c r="N40" i="23"/>
  <c r="N139" i="23"/>
  <c r="N36" i="23"/>
  <c r="N70" i="23"/>
  <c r="N235" i="23"/>
  <c r="N2" i="23"/>
  <c r="N81" i="23"/>
  <c r="N87" i="23"/>
  <c r="N257" i="23"/>
  <c r="N12" i="23"/>
  <c r="N86" i="23"/>
  <c r="N264" i="23"/>
  <c r="N24" i="23"/>
  <c r="N48" i="23"/>
  <c r="N85" i="23"/>
  <c r="N75" i="23"/>
  <c r="N277" i="23"/>
  <c r="Q278" i="23"/>
  <c r="N243" i="23"/>
  <c r="Q244" i="23"/>
  <c r="R190" i="23"/>
  <c r="S190" i="23" s="1"/>
  <c r="Q205" i="23"/>
  <c r="S205" i="23" s="1"/>
  <c r="Q212" i="23"/>
  <c r="S212" i="23" s="1"/>
  <c r="Q288" i="23"/>
  <c r="S288" i="23" s="1"/>
  <c r="Q289" i="23"/>
  <c r="S289" i="23" s="1"/>
  <c r="Q132" i="23"/>
  <c r="S132" i="23" s="1"/>
  <c r="Q7" i="23"/>
  <c r="S7" i="23" s="1"/>
  <c r="N37" i="23"/>
  <c r="N15" i="23"/>
  <c r="N118" i="23"/>
  <c r="N92" i="23"/>
  <c r="N258" i="23"/>
  <c r="N3" i="23"/>
  <c r="N97" i="23"/>
  <c r="N266" i="23"/>
  <c r="N58" i="23"/>
  <c r="N13" i="23"/>
  <c r="N254" i="23"/>
  <c r="N140" i="23"/>
  <c r="N133" i="23"/>
  <c r="N144" i="23"/>
  <c r="N90" i="23"/>
  <c r="N137" i="23"/>
  <c r="N138" i="23"/>
  <c r="Q15" i="23"/>
  <c r="S15" i="23" s="1"/>
  <c r="N136" i="23"/>
  <c r="N234" i="23"/>
  <c r="Q92" i="23"/>
  <c r="S92" i="23" s="1"/>
  <c r="N256" i="23"/>
  <c r="N96" i="23"/>
  <c r="Q258" i="23"/>
  <c r="S258" i="23" s="1"/>
  <c r="Q80" i="23"/>
  <c r="S80" i="23" s="1"/>
  <c r="N10" i="23"/>
  <c r="N33" i="23"/>
  <c r="Q97" i="23"/>
  <c r="S97" i="23" s="1"/>
  <c r="N262" i="23"/>
  <c r="N263" i="23"/>
  <c r="Q265" i="23"/>
  <c r="S265" i="23" s="1"/>
  <c r="N71" i="23"/>
  <c r="N72" i="23"/>
  <c r="Q58" i="23"/>
  <c r="S58" i="23" s="1"/>
  <c r="N270" i="23"/>
  <c r="Q271" i="23"/>
  <c r="N273" i="23"/>
  <c r="Q274" i="23"/>
  <c r="N276" i="23"/>
  <c r="Q282" i="23"/>
  <c r="S282" i="23" s="1"/>
  <c r="Q286" i="23"/>
  <c r="S286" i="23" s="1"/>
  <c r="Q182" i="23"/>
  <c r="S182" i="23" s="1"/>
  <c r="Q200" i="23"/>
  <c r="S200" i="23" s="1"/>
  <c r="Q25" i="23"/>
  <c r="S25" i="23" s="1"/>
  <c r="Q241" i="23"/>
  <c r="S241" i="23" s="1"/>
  <c r="Q44" i="23"/>
  <c r="S44" i="23" s="1"/>
  <c r="R143" i="23"/>
  <c r="S143" i="23" s="1"/>
  <c r="R60" i="23"/>
  <c r="S60" i="23" s="1"/>
  <c r="Q133" i="23"/>
  <c r="S133" i="23" s="1"/>
  <c r="N134" i="23"/>
  <c r="Q135" i="23"/>
  <c r="S135" i="23" s="1"/>
  <c r="Q142" i="23"/>
  <c r="S142" i="23" s="1"/>
  <c r="N143" i="23"/>
  <c r="Q144" i="23"/>
  <c r="S144" i="23" s="1"/>
  <c r="N99" i="23"/>
  <c r="Q90" i="23"/>
  <c r="S90" i="23" s="1"/>
  <c r="N94" i="23"/>
  <c r="Q54" i="23"/>
  <c r="S54" i="23" s="1"/>
  <c r="N14" i="23"/>
  <c r="Q37" i="23"/>
  <c r="S37" i="23" s="1"/>
  <c r="N17" i="23"/>
  <c r="Q40" i="23"/>
  <c r="S40" i="23" s="1"/>
  <c r="N60" i="23"/>
  <c r="N52" i="23"/>
  <c r="R99" i="23"/>
  <c r="S99" i="23" s="1"/>
  <c r="R17" i="23"/>
  <c r="S17" i="23" s="1"/>
  <c r="R52" i="23"/>
  <c r="S52" i="23" s="1"/>
  <c r="Q9" i="23"/>
  <c r="S9" i="23" s="1"/>
  <c r="Q138" i="23"/>
  <c r="S138" i="23" s="1"/>
  <c r="Q254" i="23"/>
  <c r="S254" i="23" s="1"/>
  <c r="Q36" i="23"/>
  <c r="S36" i="23" s="1"/>
  <c r="R76" i="23"/>
  <c r="S76" i="23" s="1"/>
  <c r="Q89" i="23"/>
  <c r="R287" i="23"/>
  <c r="Q287" i="23"/>
  <c r="R134" i="23"/>
  <c r="S134" i="23" s="1"/>
  <c r="R94" i="23"/>
  <c r="S94" i="23" s="1"/>
  <c r="R14" i="23"/>
  <c r="S14" i="23" s="1"/>
  <c r="R89" i="23"/>
  <c r="Q118" i="23"/>
  <c r="S118" i="23" s="1"/>
  <c r="R269" i="23"/>
  <c r="R204" i="23"/>
  <c r="Q204" i="23"/>
  <c r="R222" i="23"/>
  <c r="Q222" i="23"/>
  <c r="R22" i="23"/>
  <c r="Q22" i="23"/>
  <c r="R239" i="23"/>
  <c r="Q239" i="23"/>
  <c r="R46" i="23"/>
  <c r="Q46" i="23"/>
  <c r="R291" i="23"/>
  <c r="Q291" i="23"/>
  <c r="R295" i="23"/>
  <c r="Q295" i="23"/>
  <c r="R131" i="23"/>
  <c r="Q131" i="23"/>
  <c r="R297" i="23"/>
  <c r="Q297" i="23"/>
  <c r="R247" i="23"/>
  <c r="Q247" i="23"/>
  <c r="R251" i="23"/>
  <c r="Q251" i="23"/>
  <c r="R23" i="23"/>
  <c r="Q23" i="23"/>
  <c r="Q234" i="23"/>
  <c r="S234" i="23" s="1"/>
  <c r="Q81" i="23"/>
  <c r="S81" i="23" s="1"/>
  <c r="Q83" i="23"/>
  <c r="S83" i="23" s="1"/>
  <c r="Q11" i="23"/>
  <c r="S11" i="23" s="1"/>
  <c r="Q96" i="23"/>
  <c r="S96" i="23" s="1"/>
  <c r="Q257" i="23"/>
  <c r="S257" i="23" s="1"/>
  <c r="Q3" i="23"/>
  <c r="S3" i="23" s="1"/>
  <c r="Q93" i="23"/>
  <c r="S93" i="23" s="1"/>
  <c r="Q33" i="23"/>
  <c r="S33" i="23" s="1"/>
  <c r="Q86" i="23"/>
  <c r="S86" i="23" s="1"/>
  <c r="Q259" i="23"/>
  <c r="S259" i="23" s="1"/>
  <c r="Q261" i="23"/>
  <c r="S261" i="23" s="1"/>
  <c r="Q263" i="23"/>
  <c r="S263" i="23" s="1"/>
  <c r="Q48" i="23"/>
  <c r="S48" i="23" s="1"/>
  <c r="Q266" i="23"/>
  <c r="S266" i="23" s="1"/>
  <c r="Q51" i="23"/>
  <c r="S51" i="23" s="1"/>
  <c r="Q72" i="23"/>
  <c r="S72" i="23" s="1"/>
  <c r="Q75" i="23"/>
  <c r="S75" i="23" s="1"/>
  <c r="Q267" i="23"/>
  <c r="S267" i="23" s="1"/>
  <c r="R49" i="23"/>
  <c r="Q49" i="23"/>
  <c r="R283" i="23"/>
  <c r="Q283" i="23"/>
  <c r="R166" i="23"/>
  <c r="Q166" i="23"/>
  <c r="R180" i="23"/>
  <c r="Q180" i="23"/>
  <c r="R271" i="23"/>
  <c r="R32" i="23"/>
  <c r="R274" i="23"/>
  <c r="R275" i="23"/>
  <c r="R278" i="23"/>
  <c r="R242" i="23"/>
  <c r="R244" i="23"/>
  <c r="Q165" i="23"/>
  <c r="S165" i="23" s="1"/>
  <c r="Q179" i="23"/>
  <c r="S179" i="23" s="1"/>
  <c r="Q73" i="23"/>
  <c r="S73" i="23" s="1"/>
  <c r="Q211" i="23"/>
  <c r="S211" i="23" s="1"/>
  <c r="Q16" i="23"/>
  <c r="S16" i="23" s="1"/>
  <c r="Q45" i="23"/>
  <c r="S45" i="23" s="1"/>
  <c r="Q238" i="23"/>
  <c r="S238" i="23" s="1"/>
  <c r="Q62" i="23"/>
  <c r="S62" i="23" s="1"/>
  <c r="Q290" i="23"/>
  <c r="S290" i="23" s="1"/>
  <c r="Q294" i="23"/>
  <c r="S294" i="23" s="1"/>
  <c r="Q130" i="23"/>
  <c r="S130" i="23" s="1"/>
  <c r="Q8" i="23"/>
  <c r="S8" i="23" s="1"/>
  <c r="Q66" i="23"/>
  <c r="S66" i="23" s="1"/>
  <c r="Q250" i="23"/>
  <c r="S250" i="23" s="1"/>
  <c r="Q21" i="23"/>
  <c r="S21" i="23" s="1"/>
  <c r="Q270" i="23"/>
  <c r="S270" i="23" s="1"/>
  <c r="Q272" i="23"/>
  <c r="S272" i="23" s="1"/>
  <c r="Q273" i="23"/>
  <c r="S273" i="23" s="1"/>
  <c r="Q13" i="23"/>
  <c r="S13" i="23" s="1"/>
  <c r="Q276" i="23"/>
  <c r="S276" i="23" s="1"/>
  <c r="Q277" i="23"/>
  <c r="S277" i="23" s="1"/>
  <c r="Q279" i="23"/>
  <c r="S279" i="23" s="1"/>
  <c r="Q243" i="23"/>
  <c r="S243" i="23" s="1"/>
  <c r="Q245" i="23"/>
  <c r="S245" i="23" s="1"/>
  <c r="Q327" i="20"/>
  <c r="S327" i="20" s="1"/>
  <c r="R320" i="20"/>
  <c r="S320" i="20" s="1"/>
  <c r="Q348" i="20"/>
  <c r="S348" i="20" s="1"/>
  <c r="Q185" i="20"/>
  <c r="S185" i="20" s="1"/>
  <c r="R350" i="20"/>
  <c r="S350" i="20" s="1"/>
  <c r="Q331" i="20"/>
  <c r="S331" i="20" s="1"/>
  <c r="Q360" i="20"/>
  <c r="S360" i="20" s="1"/>
  <c r="Q347" i="20"/>
  <c r="S347" i="20" s="1"/>
  <c r="R345" i="20"/>
  <c r="S345" i="20" s="1"/>
  <c r="Q344" i="20"/>
  <c r="S344" i="20" s="1"/>
  <c r="Q342" i="20"/>
  <c r="S342" i="20" s="1"/>
  <c r="Q343" i="20"/>
  <c r="S343" i="20" s="1"/>
  <c r="Q332" i="20"/>
  <c r="S332" i="20" s="1"/>
  <c r="R289" i="20"/>
  <c r="S289" i="20" s="1"/>
  <c r="Q329" i="20"/>
  <c r="S329" i="20" s="1"/>
  <c r="Q330" i="20"/>
  <c r="S330" i="20" s="1"/>
  <c r="Q319" i="20"/>
  <c r="S319" i="20" s="1"/>
  <c r="Q317" i="20"/>
  <c r="S317" i="20" s="1"/>
  <c r="Q316" i="20"/>
  <c r="S316" i="20" s="1"/>
  <c r="Q318" i="20"/>
  <c r="S318" i="20" s="1"/>
  <c r="Q290" i="20"/>
  <c r="S290" i="20" s="1"/>
  <c r="Q291" i="20"/>
  <c r="S291" i="20" s="1"/>
  <c r="Q287" i="20"/>
  <c r="S287" i="20" s="1"/>
  <c r="Q349" i="20"/>
  <c r="S349" i="20" s="1"/>
  <c r="Q310" i="20"/>
  <c r="S310" i="20" s="1"/>
  <c r="Q309" i="20"/>
  <c r="S309" i="20" s="1"/>
  <c r="Q288" i="20"/>
  <c r="S288" i="20" s="1"/>
  <c r="O286" i="20"/>
  <c r="K286" i="20"/>
  <c r="R286" i="20" s="1"/>
  <c r="O285" i="20"/>
  <c r="K285" i="20"/>
  <c r="R285" i="20" s="1"/>
  <c r="O280" i="20"/>
  <c r="K280" i="20"/>
  <c r="R280" i="20" s="1"/>
  <c r="O279" i="20"/>
  <c r="K279" i="20"/>
  <c r="R279" i="20" s="1"/>
  <c r="O276" i="20"/>
  <c r="K276" i="20"/>
  <c r="Q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6" i="20"/>
  <c r="K266" i="20"/>
  <c r="Q266" i="20" s="1"/>
  <c r="O265" i="20"/>
  <c r="K265" i="20"/>
  <c r="R265" i="20" s="1"/>
  <c r="O221" i="20"/>
  <c r="K221" i="20"/>
  <c r="R221" i="20" s="1"/>
  <c r="O261" i="20"/>
  <c r="K261" i="20"/>
  <c r="R261" i="20" s="1"/>
  <c r="O254" i="20"/>
  <c r="K254" i="20"/>
  <c r="Q254" i="20" s="1"/>
  <c r="O253" i="20"/>
  <c r="K253" i="20"/>
  <c r="R253" i="20" s="1"/>
  <c r="O260" i="20"/>
  <c r="K260" i="20"/>
  <c r="R260" i="20" s="1"/>
  <c r="O251" i="20"/>
  <c r="K251" i="20"/>
  <c r="R251" i="20" s="1"/>
  <c r="O359" i="20"/>
  <c r="K359" i="20"/>
  <c r="R359" i="20" s="1"/>
  <c r="O358" i="20"/>
  <c r="K358" i="20"/>
  <c r="R358" i="20" s="1"/>
  <c r="O247" i="20"/>
  <c r="K247" i="20"/>
  <c r="R247" i="20" s="1"/>
  <c r="O246" i="20"/>
  <c r="K246" i="20"/>
  <c r="R246" i="20" s="1"/>
  <c r="O245" i="20"/>
  <c r="K245" i="20"/>
  <c r="Q245" i="20" s="1"/>
  <c r="O242" i="20"/>
  <c r="K242" i="20"/>
  <c r="Q242" i="20" s="1"/>
  <c r="O241" i="20"/>
  <c r="K241" i="20"/>
  <c r="R241" i="20" s="1"/>
  <c r="O240" i="20"/>
  <c r="K240" i="20"/>
  <c r="R240" i="20" s="1"/>
  <c r="O239" i="20"/>
  <c r="K239" i="20"/>
  <c r="Q239" i="20" s="1"/>
  <c r="O308" i="20"/>
  <c r="K308" i="20"/>
  <c r="R308" i="20" s="1"/>
  <c r="O263" i="20"/>
  <c r="K263" i="20"/>
  <c r="R263" i="20" s="1"/>
  <c r="O236" i="20"/>
  <c r="K236" i="20"/>
  <c r="R236" i="20" s="1"/>
  <c r="O235" i="20"/>
  <c r="K235" i="20"/>
  <c r="Q235" i="20" s="1"/>
  <c r="O139" i="20"/>
  <c r="K139" i="20"/>
  <c r="R139" i="20" s="1"/>
  <c r="O203" i="20"/>
  <c r="K203" i="20"/>
  <c r="O204" i="20"/>
  <c r="K204" i="20"/>
  <c r="O173" i="20"/>
  <c r="K173" i="20"/>
  <c r="N173" i="20" s="1"/>
  <c r="O174" i="20"/>
  <c r="K174" i="20"/>
  <c r="Q174" i="20" s="1"/>
  <c r="O178" i="20"/>
  <c r="K178" i="20"/>
  <c r="N178" i="20" s="1"/>
  <c r="O177" i="20"/>
  <c r="K177" i="20"/>
  <c r="Q177" i="20" s="1"/>
  <c r="O70" i="20"/>
  <c r="K70" i="20"/>
  <c r="N70" i="20" s="1"/>
  <c r="O302" i="20"/>
  <c r="K302" i="20"/>
  <c r="N302" i="20" s="1"/>
  <c r="O160" i="20"/>
  <c r="K160" i="20"/>
  <c r="N160" i="20" s="1"/>
  <c r="O158" i="20"/>
  <c r="K158" i="20"/>
  <c r="N158" i="20" s="1"/>
  <c r="O159" i="20"/>
  <c r="K159" i="20"/>
  <c r="N159" i="20" s="1"/>
  <c r="O163" i="20"/>
  <c r="K163" i="20"/>
  <c r="Q163" i="20" s="1"/>
  <c r="O66" i="20"/>
  <c r="K66" i="20"/>
  <c r="N66" i="20" s="1"/>
  <c r="O65" i="20"/>
  <c r="K65" i="20"/>
  <c r="N65" i="20" s="1"/>
  <c r="O68" i="20"/>
  <c r="K68" i="20"/>
  <c r="N68" i="20" s="1"/>
  <c r="O161" i="20"/>
  <c r="K161" i="20"/>
  <c r="N161" i="20" s="1"/>
  <c r="O167" i="20"/>
  <c r="K167" i="20"/>
  <c r="Q167" i="20" s="1"/>
  <c r="O148" i="20"/>
  <c r="K148" i="20"/>
  <c r="Q148" i="20" s="1"/>
  <c r="O145" i="20"/>
  <c r="K145" i="20"/>
  <c r="N145" i="20" s="1"/>
  <c r="O150" i="20"/>
  <c r="K150" i="20"/>
  <c r="N150" i="20" s="1"/>
  <c r="O94" i="20"/>
  <c r="K94" i="20"/>
  <c r="N94" i="20" s="1"/>
  <c r="O153" i="20"/>
  <c r="K153" i="20"/>
  <c r="N153" i="20" s="1"/>
  <c r="O155" i="20"/>
  <c r="K155" i="20"/>
  <c r="N155" i="20" s="1"/>
  <c r="O154" i="20"/>
  <c r="K154" i="20"/>
  <c r="N154" i="20" s="1"/>
  <c r="O93" i="20"/>
  <c r="K93" i="20"/>
  <c r="N93" i="20" s="1"/>
  <c r="O144" i="20"/>
  <c r="K144" i="20"/>
  <c r="N144" i="20" s="1"/>
  <c r="O147" i="20"/>
  <c r="K147" i="20"/>
  <c r="N147" i="20" s="1"/>
  <c r="O146" i="20"/>
  <c r="K146" i="20"/>
  <c r="N146" i="20" s="1"/>
  <c r="O152" i="20"/>
  <c r="K152" i="20"/>
  <c r="N152" i="20" s="1"/>
  <c r="O140" i="20"/>
  <c r="K140" i="20"/>
  <c r="N140" i="20" s="1"/>
  <c r="O131" i="20"/>
  <c r="K131" i="20"/>
  <c r="R131" i="20" s="1"/>
  <c r="O133" i="20"/>
  <c r="K133" i="20"/>
  <c r="R133" i="20" s="1"/>
  <c r="O137" i="20"/>
  <c r="K137" i="20"/>
  <c r="R137" i="20" s="1"/>
  <c r="O134" i="20"/>
  <c r="K134" i="20"/>
  <c r="R134" i="20" s="1"/>
  <c r="O135" i="20"/>
  <c r="K135" i="20"/>
  <c r="R135" i="20" s="1"/>
  <c r="S46" i="20"/>
  <c r="O46" i="20"/>
  <c r="K46" i="20"/>
  <c r="N46" i="20" s="1"/>
  <c r="O33" i="20"/>
  <c r="K33" i="20"/>
  <c r="N33" i="20" s="1"/>
  <c r="O34" i="20"/>
  <c r="K34" i="20"/>
  <c r="N34" i="20" s="1"/>
  <c r="O37" i="20"/>
  <c r="K37" i="20"/>
  <c r="N37" i="20" s="1"/>
  <c r="O38" i="20"/>
  <c r="K38" i="20"/>
  <c r="N38" i="20" s="1"/>
  <c r="O36" i="20"/>
  <c r="K36" i="20"/>
  <c r="N36" i="20" s="1"/>
  <c r="O35" i="20"/>
  <c r="K35" i="20"/>
  <c r="N35" i="20" s="1"/>
  <c r="O42" i="20"/>
  <c r="K42" i="20"/>
  <c r="Q42" i="20" s="1"/>
  <c r="O41" i="20"/>
  <c r="K41" i="20"/>
  <c r="N41" i="20" s="1"/>
  <c r="O124" i="20"/>
  <c r="K124" i="20"/>
  <c r="Q124" i="20" s="1"/>
  <c r="T356" i="20" l="1"/>
  <c r="T338" i="20"/>
  <c r="T325" i="20"/>
  <c r="Q204" i="20"/>
  <c r="N204" i="20"/>
  <c r="Q203" i="20"/>
  <c r="N203" i="20"/>
  <c r="Q359" i="20"/>
  <c r="S359" i="20" s="1"/>
  <c r="S268" i="23"/>
  <c r="S269" i="23"/>
  <c r="S274" i="23"/>
  <c r="S242" i="23"/>
  <c r="S32" i="23"/>
  <c r="S271" i="23"/>
  <c r="S275" i="23"/>
  <c r="S251" i="23"/>
  <c r="S297" i="23"/>
  <c r="S278" i="23"/>
  <c r="S244" i="23"/>
  <c r="S291" i="23"/>
  <c r="S239" i="23"/>
  <c r="S222" i="23"/>
  <c r="S180" i="23"/>
  <c r="S283" i="23"/>
  <c r="S49" i="23"/>
  <c r="S89" i="23"/>
  <c r="S166" i="23"/>
  <c r="S23" i="23"/>
  <c r="S247" i="23"/>
  <c r="S131" i="23"/>
  <c r="S295" i="23"/>
  <c r="S46" i="23"/>
  <c r="S22" i="23"/>
  <c r="S204" i="23"/>
  <c r="S287" i="23"/>
  <c r="R242" i="20"/>
  <c r="S242" i="20" s="1"/>
  <c r="R254" i="20"/>
  <c r="S254" i="20" s="1"/>
  <c r="Q272" i="20"/>
  <c r="S272" i="20" s="1"/>
  <c r="Q279" i="20"/>
  <c r="S279" i="20" s="1"/>
  <c r="R245" i="20"/>
  <c r="S245" i="20" s="1"/>
  <c r="Q253" i="20"/>
  <c r="S253" i="20" s="1"/>
  <c r="R266" i="20"/>
  <c r="S266" i="20" s="1"/>
  <c r="R276" i="20"/>
  <c r="S276" i="20" s="1"/>
  <c r="Q285" i="20"/>
  <c r="S285" i="20" s="1"/>
  <c r="Q286" i="20"/>
  <c r="S286" i="20" s="1"/>
  <c r="Q280" i="20"/>
  <c r="S280" i="20" s="1"/>
  <c r="Q274" i="20"/>
  <c r="S274" i="20" s="1"/>
  <c r="Q273" i="20"/>
  <c r="S273" i="20" s="1"/>
  <c r="Q275" i="20"/>
  <c r="S275" i="20" s="1"/>
  <c r="Q271" i="20"/>
  <c r="S271" i="20" s="1"/>
  <c r="Q270" i="20"/>
  <c r="S270" i="20" s="1"/>
  <c r="Q265" i="20"/>
  <c r="S265" i="20" s="1"/>
  <c r="Q221" i="20"/>
  <c r="S221" i="20" s="1"/>
  <c r="Q261" i="20"/>
  <c r="S261" i="20" s="1"/>
  <c r="Q260" i="20"/>
  <c r="S260" i="20" s="1"/>
  <c r="Q251" i="20"/>
  <c r="S251" i="20" s="1"/>
  <c r="Q358" i="20"/>
  <c r="S358" i="20" s="1"/>
  <c r="Q247" i="20"/>
  <c r="S247" i="20" s="1"/>
  <c r="Q246" i="20"/>
  <c r="S246" i="20" s="1"/>
  <c r="Q241" i="20"/>
  <c r="S241" i="20" s="1"/>
  <c r="R239" i="20"/>
  <c r="S239" i="20" s="1"/>
  <c r="Q240" i="20"/>
  <c r="S240" i="20" s="1"/>
  <c r="Q308" i="20"/>
  <c r="S308" i="20" s="1"/>
  <c r="Q263" i="20"/>
  <c r="S263" i="20" s="1"/>
  <c r="R235" i="20"/>
  <c r="S235" i="20" s="1"/>
  <c r="Q236" i="20"/>
  <c r="S236" i="20" s="1"/>
  <c r="R203" i="20"/>
  <c r="R204" i="20"/>
  <c r="Q139" i="20"/>
  <c r="S139" i="20" s="1"/>
  <c r="Q178" i="20"/>
  <c r="Q302" i="20"/>
  <c r="Q173" i="20"/>
  <c r="N174" i="20"/>
  <c r="R173" i="20"/>
  <c r="R174" i="20"/>
  <c r="S174" i="20" s="1"/>
  <c r="N177" i="20"/>
  <c r="R178" i="20"/>
  <c r="R177" i="20"/>
  <c r="S177" i="20" s="1"/>
  <c r="Q70" i="20"/>
  <c r="R70" i="20"/>
  <c r="R302" i="20"/>
  <c r="Q158" i="20"/>
  <c r="Q66" i="20"/>
  <c r="Q161" i="20"/>
  <c r="Q160" i="20"/>
  <c r="Q65" i="20"/>
  <c r="Q159" i="20"/>
  <c r="Q68" i="20"/>
  <c r="R160" i="20"/>
  <c r="R158" i="20"/>
  <c r="R159" i="20"/>
  <c r="N163" i="20"/>
  <c r="R163" i="20"/>
  <c r="S163" i="20" s="1"/>
  <c r="R66" i="20"/>
  <c r="R65" i="20"/>
  <c r="R68" i="20"/>
  <c r="R161" i="20"/>
  <c r="R167" i="20"/>
  <c r="S167" i="20" s="1"/>
  <c r="N167" i="20"/>
  <c r="Q145" i="20"/>
  <c r="R148" i="20"/>
  <c r="S148" i="20" s="1"/>
  <c r="N148" i="20"/>
  <c r="R145" i="20"/>
  <c r="Q150" i="20"/>
  <c r="N131" i="20"/>
  <c r="R150" i="20"/>
  <c r="Q146" i="20"/>
  <c r="N137" i="20"/>
  <c r="Q144" i="20"/>
  <c r="N134" i="20"/>
  <c r="N133" i="20"/>
  <c r="N135" i="20"/>
  <c r="Q153" i="20"/>
  <c r="Q155" i="20"/>
  <c r="Q154" i="20"/>
  <c r="Q93" i="20"/>
  <c r="Q94" i="20"/>
  <c r="R94" i="20"/>
  <c r="R153" i="20"/>
  <c r="R155" i="20"/>
  <c r="R154" i="20"/>
  <c r="R93" i="20"/>
  <c r="R144" i="20"/>
  <c r="Q147" i="20"/>
  <c r="R147" i="20"/>
  <c r="R146" i="20"/>
  <c r="Q152" i="20"/>
  <c r="R152" i="20"/>
  <c r="Q137" i="20"/>
  <c r="S137" i="20" s="1"/>
  <c r="Q134" i="20"/>
  <c r="S134" i="20" s="1"/>
  <c r="Q131" i="20"/>
  <c r="S131" i="20" s="1"/>
  <c r="Q140" i="20"/>
  <c r="R140" i="20"/>
  <c r="Q133" i="20"/>
  <c r="S133" i="20" s="1"/>
  <c r="Q135" i="20"/>
  <c r="S135" i="20" s="1"/>
  <c r="Q38" i="20"/>
  <c r="Q36" i="20"/>
  <c r="R33" i="20"/>
  <c r="Q33" i="20"/>
  <c r="R34" i="20"/>
  <c r="Q34" i="20"/>
  <c r="R37" i="20"/>
  <c r="Q37" i="20"/>
  <c r="R38" i="20"/>
  <c r="S38" i="20" s="1"/>
  <c r="R36" i="20"/>
  <c r="Q35" i="20"/>
  <c r="R35" i="20"/>
  <c r="R42" i="20"/>
  <c r="S42" i="20" s="1"/>
  <c r="N42" i="20"/>
  <c r="R41" i="20"/>
  <c r="Q41" i="20"/>
  <c r="R124" i="20"/>
  <c r="S124" i="20" s="1"/>
  <c r="N124" i="20"/>
  <c r="O54" i="20"/>
  <c r="K54" i="20"/>
  <c r="Q54" i="20" s="1"/>
  <c r="S161" i="20" l="1"/>
  <c r="S159" i="20"/>
  <c r="S160" i="20"/>
  <c r="T268" i="20"/>
  <c r="T283" i="20"/>
  <c r="T360" i="20"/>
  <c r="S158" i="20"/>
  <c r="T296" i="20"/>
  <c r="S203" i="20"/>
  <c r="S204" i="20"/>
  <c r="S302" i="20"/>
  <c r="T314" i="20" s="1"/>
  <c r="S178" i="20"/>
  <c r="S70" i="20"/>
  <c r="S173" i="20"/>
  <c r="S66" i="20"/>
  <c r="S152" i="20"/>
  <c r="S145" i="20"/>
  <c r="S144" i="20"/>
  <c r="S153" i="20"/>
  <c r="S65" i="20"/>
  <c r="S68" i="20"/>
  <c r="S150" i="20"/>
  <c r="S93" i="20"/>
  <c r="S146" i="20"/>
  <c r="S155" i="20"/>
  <c r="S147" i="20"/>
  <c r="S154" i="20"/>
  <c r="S94" i="20"/>
  <c r="S33" i="20"/>
  <c r="S140" i="20"/>
  <c r="S35" i="20"/>
  <c r="S36" i="20"/>
  <c r="S34" i="20"/>
  <c r="S37" i="20"/>
  <c r="S41" i="20"/>
  <c r="R54" i="20"/>
  <c r="S54" i="20" s="1"/>
  <c r="N54" i="20"/>
  <c r="O205" i="20"/>
  <c r="K205" i="20"/>
  <c r="O197" i="20"/>
  <c r="K197" i="20"/>
  <c r="Q197" i="20" s="1"/>
  <c r="O189" i="20"/>
  <c r="K189" i="20"/>
  <c r="R189" i="20" s="1"/>
  <c r="O112" i="20"/>
  <c r="K112" i="20"/>
  <c r="Q112" i="20" s="1"/>
  <c r="O123" i="20"/>
  <c r="K123" i="20"/>
  <c r="Q123" i="20" s="1"/>
  <c r="O214" i="20"/>
  <c r="K214" i="20"/>
  <c r="N214" i="20" s="1"/>
  <c r="O213" i="20"/>
  <c r="K213" i="20"/>
  <c r="Q213" i="20" s="1"/>
  <c r="O212" i="20"/>
  <c r="K212" i="20"/>
  <c r="R212" i="20" s="1"/>
  <c r="O211" i="20"/>
  <c r="K211" i="20"/>
  <c r="R211" i="20" s="1"/>
  <c r="R205" i="20" l="1"/>
  <c r="N205" i="20"/>
  <c r="Q211" i="20"/>
  <c r="S211" i="20" s="1"/>
  <c r="N211" i="20"/>
  <c r="N212" i="20"/>
  <c r="N189" i="20"/>
  <c r="Q214" i="20"/>
  <c r="Q189" i="20"/>
  <c r="S189" i="20" s="1"/>
  <c r="Q205" i="20"/>
  <c r="R197" i="20"/>
  <c r="S197" i="20" s="1"/>
  <c r="N197" i="20"/>
  <c r="R112" i="20"/>
  <c r="S112" i="20" s="1"/>
  <c r="N112" i="20"/>
  <c r="R123" i="20"/>
  <c r="S123" i="20" s="1"/>
  <c r="N123" i="20"/>
  <c r="R214" i="20"/>
  <c r="R213" i="20"/>
  <c r="S213" i="20" s="1"/>
  <c r="N213" i="20"/>
  <c r="Q212" i="20"/>
  <c r="S212" i="20" s="1"/>
  <c r="O51" i="20"/>
  <c r="K51" i="20"/>
  <c r="N51" i="20" s="1"/>
  <c r="O55" i="20"/>
  <c r="K55" i="20"/>
  <c r="N55" i="20" s="1"/>
  <c r="S205" i="20" l="1"/>
  <c r="T209" i="20" s="1"/>
  <c r="T128" i="20"/>
  <c r="Q51" i="20"/>
  <c r="Q55" i="20"/>
  <c r="S214" i="20"/>
  <c r="T223" i="20" s="1"/>
  <c r="R51" i="20"/>
  <c r="R55" i="20"/>
  <c r="O71" i="20"/>
  <c r="K71" i="20"/>
  <c r="R71" i="20" s="1"/>
  <c r="O175" i="20"/>
  <c r="K175" i="20"/>
  <c r="R175" i="20" s="1"/>
  <c r="O164" i="20"/>
  <c r="K164" i="20"/>
  <c r="N164" i="20" s="1"/>
  <c r="O67" i="20"/>
  <c r="K67" i="20"/>
  <c r="Q67" i="20" s="1"/>
  <c r="O168" i="20"/>
  <c r="K168" i="20"/>
  <c r="N168" i="20" s="1"/>
  <c r="O162" i="20"/>
  <c r="K162" i="20"/>
  <c r="Q162" i="20" s="1"/>
  <c r="S51" i="20" l="1"/>
  <c r="S55" i="20"/>
  <c r="N175" i="20"/>
  <c r="N71" i="20"/>
  <c r="Q175" i="20"/>
  <c r="S175" i="20" s="1"/>
  <c r="T186" i="20" s="1"/>
  <c r="Q71" i="20"/>
  <c r="S71" i="20" s="1"/>
  <c r="Q168" i="20"/>
  <c r="Q164" i="20"/>
  <c r="R162" i="20"/>
  <c r="S162" i="20" s="1"/>
  <c r="R67" i="20"/>
  <c r="S67" i="20" s="1"/>
  <c r="T67" i="20" s="1"/>
  <c r="N67" i="20"/>
  <c r="R168" i="20"/>
  <c r="R164" i="20"/>
  <c r="N162" i="20"/>
  <c r="S164" i="20" l="1"/>
  <c r="S168" i="20"/>
  <c r="O149" i="20" l="1"/>
  <c r="K149" i="20"/>
  <c r="R149" i="20" s="1"/>
  <c r="O95" i="20"/>
  <c r="K95" i="20"/>
  <c r="R95" i="20" s="1"/>
  <c r="O151" i="20"/>
  <c r="K151" i="20"/>
  <c r="Q151" i="20" l="1"/>
  <c r="N151" i="20"/>
  <c r="Q149" i="20"/>
  <c r="S149" i="20" s="1"/>
  <c r="Q95" i="20"/>
  <c r="S95" i="20" s="1"/>
  <c r="R151" i="20"/>
  <c r="N95" i="20"/>
  <c r="N149" i="20"/>
  <c r="O141" i="20"/>
  <c r="K141" i="20"/>
  <c r="N141" i="20" s="1"/>
  <c r="O136" i="20"/>
  <c r="K136" i="20"/>
  <c r="O142" i="20"/>
  <c r="K142" i="20"/>
  <c r="N142" i="20" s="1"/>
  <c r="O130" i="20"/>
  <c r="K130" i="20"/>
  <c r="O138" i="20"/>
  <c r="K138" i="20"/>
  <c r="S151" i="20" l="1"/>
  <c r="T156" i="20" s="1"/>
  <c r="R130" i="20"/>
  <c r="N130" i="20"/>
  <c r="R136" i="20"/>
  <c r="N136" i="20"/>
  <c r="R138" i="20"/>
  <c r="N138" i="20"/>
  <c r="Q142" i="20"/>
  <c r="Q141" i="20"/>
  <c r="Q138" i="20"/>
  <c r="R142" i="20"/>
  <c r="R141" i="20"/>
  <c r="Q130" i="20"/>
  <c r="Q136" i="20"/>
  <c r="S130" i="20" l="1"/>
  <c r="S136" i="20"/>
  <c r="S138" i="20"/>
  <c r="S141" i="20"/>
  <c r="S142" i="20"/>
  <c r="O50" i="20" l="1"/>
  <c r="K50" i="20"/>
  <c r="N50" i="20" s="1"/>
  <c r="O110" i="20"/>
  <c r="K110" i="20"/>
  <c r="Q110" i="20" s="1"/>
  <c r="O109" i="20"/>
  <c r="K109" i="20"/>
  <c r="Q109" i="20" s="1"/>
  <c r="Q50" i="20" l="1"/>
  <c r="R50" i="20"/>
  <c r="R110" i="20"/>
  <c r="S110" i="20" s="1"/>
  <c r="N110" i="20"/>
  <c r="R109" i="20"/>
  <c r="S109" i="20" s="1"/>
  <c r="N109" i="20"/>
  <c r="S50" i="20" l="1"/>
  <c r="O117" i="20" l="1"/>
  <c r="K117" i="20"/>
  <c r="N117" i="20" s="1"/>
  <c r="O116" i="20"/>
  <c r="K116" i="20"/>
  <c r="Q116" i="20" s="1"/>
  <c r="K118" i="20"/>
  <c r="R118" i="20" s="1"/>
  <c r="O118" i="20"/>
  <c r="K119" i="20"/>
  <c r="N119" i="20" s="1"/>
  <c r="O119" i="20"/>
  <c r="O83" i="20"/>
  <c r="K83" i="20"/>
  <c r="Q83" i="20" s="1"/>
  <c r="O78" i="20"/>
  <c r="K78" i="20"/>
  <c r="N78" i="20" s="1"/>
  <c r="O77" i="20"/>
  <c r="K77" i="20"/>
  <c r="Q77" i="20" s="1"/>
  <c r="O102" i="20"/>
  <c r="K102" i="20"/>
  <c r="N102" i="20" s="1"/>
  <c r="O101" i="20"/>
  <c r="K101" i="20"/>
  <c r="Q101" i="20" s="1"/>
  <c r="O31" i="20"/>
  <c r="K31" i="20"/>
  <c r="Q31" i="20" s="1"/>
  <c r="O30" i="20"/>
  <c r="K30" i="20"/>
  <c r="R30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4" i="20"/>
  <c r="K84" i="20"/>
  <c r="N84" i="20" s="1"/>
  <c r="O63" i="20"/>
  <c r="K63" i="20"/>
  <c r="N63" i="20" s="1"/>
  <c r="O76" i="20"/>
  <c r="K76" i="20"/>
  <c r="Q76" i="20" s="1"/>
  <c r="O73" i="20"/>
  <c r="K73" i="20"/>
  <c r="N73" i="20" s="1"/>
  <c r="O72" i="20"/>
  <c r="K72" i="20"/>
  <c r="Q72" i="20" s="1"/>
  <c r="O75" i="20"/>
  <c r="K75" i="20"/>
  <c r="R75" i="20" s="1"/>
  <c r="S75" i="20" s="1"/>
  <c r="K74" i="20"/>
  <c r="R74" i="20" s="1"/>
  <c r="S74" i="20" s="1"/>
  <c r="O69" i="20"/>
  <c r="K69" i="20"/>
  <c r="R69" i="20" s="1"/>
  <c r="O62" i="20"/>
  <c r="K62" i="20"/>
  <c r="N62" i="20" s="1"/>
  <c r="O61" i="20"/>
  <c r="K61" i="20"/>
  <c r="N61" i="20" s="1"/>
  <c r="O60" i="20"/>
  <c r="K60" i="20"/>
  <c r="Q60" i="20" s="1"/>
  <c r="O90" i="20"/>
  <c r="K90" i="20"/>
  <c r="N90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18" i="20" l="1"/>
  <c r="Q117" i="20"/>
  <c r="R116" i="20"/>
  <c r="S116" i="20" s="1"/>
  <c r="R117" i="20"/>
  <c r="N116" i="20"/>
  <c r="R119" i="20"/>
  <c r="Q119" i="20"/>
  <c r="Q100" i="20"/>
  <c r="S118" i="20"/>
  <c r="R83" i="20"/>
  <c r="S83" i="20" s="1"/>
  <c r="N83" i="20"/>
  <c r="N77" i="20"/>
  <c r="Q78" i="20"/>
  <c r="R77" i="20"/>
  <c r="S77" i="20" s="1"/>
  <c r="R78" i="20"/>
  <c r="Q84" i="20"/>
  <c r="N101" i="20"/>
  <c r="Q102" i="20"/>
  <c r="R102" i="20"/>
  <c r="R101" i="20"/>
  <c r="S101" i="20" s="1"/>
  <c r="Q97" i="20"/>
  <c r="S97" i="20" s="1"/>
  <c r="Q30" i="20"/>
  <c r="S30" i="20" s="1"/>
  <c r="N97" i="20"/>
  <c r="N98" i="20"/>
  <c r="N30" i="20"/>
  <c r="N31" i="20"/>
  <c r="R31" i="20"/>
  <c r="S31" i="20" s="1"/>
  <c r="R100" i="20"/>
  <c r="R99" i="20"/>
  <c r="S99" i="20" s="1"/>
  <c r="N99" i="20"/>
  <c r="N96" i="20"/>
  <c r="Q96" i="20"/>
  <c r="S96" i="20" s="1"/>
  <c r="Q98" i="20"/>
  <c r="S98" i="20" s="1"/>
  <c r="R84" i="20"/>
  <c r="N69" i="20"/>
  <c r="N56" i="20"/>
  <c r="Q59" i="20"/>
  <c r="Q62" i="20"/>
  <c r="Q69" i="20"/>
  <c r="S69" i="20" s="1"/>
  <c r="Q63" i="20"/>
  <c r="R63" i="20"/>
  <c r="R76" i="20"/>
  <c r="S76" i="20" s="1"/>
  <c r="N76" i="20"/>
  <c r="R72" i="20"/>
  <c r="S72" i="20" s="1"/>
  <c r="N72" i="20"/>
  <c r="Q73" i="20"/>
  <c r="R73" i="20"/>
  <c r="N74" i="20"/>
  <c r="N75" i="20"/>
  <c r="R62" i="20"/>
  <c r="Q61" i="20"/>
  <c r="R60" i="20"/>
  <c r="S60" i="20" s="1"/>
  <c r="N60" i="20"/>
  <c r="R61" i="20"/>
  <c r="N43" i="20"/>
  <c r="Q56" i="20"/>
  <c r="S56" i="20" s="1"/>
  <c r="Q90" i="20"/>
  <c r="R90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2" i="20"/>
  <c r="O21" i="20"/>
  <c r="O25" i="20"/>
  <c r="O24" i="20"/>
  <c r="O26" i="20"/>
  <c r="O27" i="20"/>
  <c r="K22" i="20"/>
  <c r="R22" i="20" s="1"/>
  <c r="K21" i="20"/>
  <c r="Q21" i="20" s="1"/>
  <c r="K25" i="20"/>
  <c r="Q25" i="20" s="1"/>
  <c r="K24" i="20"/>
  <c r="R24" i="20" s="1"/>
  <c r="K26" i="20"/>
  <c r="R26" i="20" s="1"/>
  <c r="K27" i="20"/>
  <c r="Q27" i="20" s="1"/>
  <c r="K15" i="20"/>
  <c r="Q15" i="20" s="1"/>
  <c r="K16" i="20"/>
  <c r="R16" i="20" s="1"/>
  <c r="O80" i="20"/>
  <c r="O17" i="20"/>
  <c r="O18" i="20"/>
  <c r="K79" i="20"/>
  <c r="Q79" i="20" s="1"/>
  <c r="K80" i="20"/>
  <c r="N80" i="20" s="1"/>
  <c r="K17" i="20"/>
  <c r="R17" i="20" s="1"/>
  <c r="K18" i="20"/>
  <c r="Q18" i="20" s="1"/>
  <c r="K28" i="20"/>
  <c r="Q28" i="20" s="1"/>
  <c r="O13" i="20"/>
  <c r="O14" i="20"/>
  <c r="O79" i="20"/>
  <c r="O28" i="20"/>
  <c r="K13" i="20"/>
  <c r="Q13" i="20" s="1"/>
  <c r="K14" i="20"/>
  <c r="Q14" i="20" s="1"/>
  <c r="S62" i="20" l="1"/>
  <c r="S117" i="20"/>
  <c r="S119" i="20"/>
  <c r="S100" i="20"/>
  <c r="S61" i="20"/>
  <c r="S84" i="20"/>
  <c r="S78" i="20"/>
  <c r="S102" i="20"/>
  <c r="S63" i="20"/>
  <c r="S59" i="20"/>
  <c r="S73" i="20"/>
  <c r="S90" i="20"/>
  <c r="S5" i="20"/>
  <c r="N22" i="20"/>
  <c r="N24" i="20"/>
  <c r="Q26" i="20"/>
  <c r="S26" i="20" s="1"/>
  <c r="Q24" i="20"/>
  <c r="S24" i="20" s="1"/>
  <c r="S47" i="20"/>
  <c r="R14" i="20"/>
  <c r="S14" i="20" s="1"/>
  <c r="Q22" i="20"/>
  <c r="S22" i="20" s="1"/>
  <c r="R13" i="20"/>
  <c r="S13" i="20" s="1"/>
  <c r="N26" i="20"/>
  <c r="R25" i="20"/>
  <c r="S25" i="20" s="1"/>
  <c r="R21" i="20"/>
  <c r="S21" i="20" s="1"/>
  <c r="N17" i="20"/>
  <c r="N25" i="20"/>
  <c r="R27" i="20"/>
  <c r="S27" i="20" s="1"/>
  <c r="N27" i="20"/>
  <c r="N21" i="20"/>
  <c r="R80" i="20"/>
  <c r="N14" i="20"/>
  <c r="N13" i="20"/>
  <c r="Q17" i="20"/>
  <c r="S17" i="20" s="1"/>
  <c r="N15" i="20"/>
  <c r="N79" i="20"/>
  <c r="R15" i="20"/>
  <c r="S15" i="20" s="1"/>
  <c r="N28" i="20"/>
  <c r="R28" i="20"/>
  <c r="S28" i="20" s="1"/>
  <c r="R79" i="20"/>
  <c r="S79" i="20" s="1"/>
  <c r="Q80" i="20"/>
  <c r="Q16" i="20"/>
  <c r="S16" i="20" s="1"/>
  <c r="R18" i="20"/>
  <c r="S18" i="20" s="1"/>
  <c r="N16" i="20"/>
  <c r="N18" i="20"/>
  <c r="T119" i="20" l="1"/>
  <c r="T31" i="20"/>
  <c r="S80" i="20"/>
  <c r="O3" i="20" l="1"/>
  <c r="K3" i="20"/>
  <c r="N3" i="20" s="1"/>
  <c r="Q3" i="20" l="1"/>
  <c r="R3" i="20"/>
  <c r="S3" i="20" l="1"/>
  <c r="N9" i="21"/>
  <c r="K9" i="21"/>
  <c r="R9" i="21" s="1"/>
  <c r="K10" i="21"/>
  <c r="Q10" i="21" s="1"/>
  <c r="O10" i="21"/>
  <c r="N10" i="21" l="1"/>
  <c r="Q9" i="21"/>
  <c r="S9" i="21" s="1"/>
  <c r="R10" i="21"/>
  <c r="S10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88" i="20"/>
  <c r="K88" i="20"/>
  <c r="Q88" i="20" s="1"/>
  <c r="O53" i="20"/>
  <c r="K53" i="20"/>
  <c r="R53" i="20" s="1"/>
  <c r="O89" i="20"/>
  <c r="K89" i="20"/>
  <c r="R89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N121" i="5"/>
  <c r="N51" i="5"/>
  <c r="R71" i="5" l="1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S103" i="5" s="1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9" i="20"/>
  <c r="Q89" i="20"/>
  <c r="S89" i="20" s="1"/>
  <c r="N53" i="20"/>
  <c r="Q53" i="20"/>
  <c r="S53" i="20" s="1"/>
  <c r="N45" i="20"/>
  <c r="N2" i="20"/>
  <c r="N4" i="20"/>
  <c r="Q4" i="20"/>
  <c r="S4" i="20" s="1"/>
  <c r="R52" i="20"/>
  <c r="S52" i="20" s="1"/>
  <c r="R88" i="20"/>
  <c r="S88" i="20" s="1"/>
  <c r="R2" i="20"/>
  <c r="S2" i="20" s="1"/>
  <c r="R40" i="20"/>
  <c r="S40" i="20" s="1"/>
  <c r="N52" i="20"/>
  <c r="N88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142" i="5" l="1"/>
  <c r="S85" i="21"/>
  <c r="S101" i="21"/>
  <c r="S104" i="21"/>
  <c r="T102" i="20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82" i="20" l="1"/>
  <c r="S130" i="21"/>
  <c r="S52" i="5"/>
  <c r="S39" i="5"/>
</calcChain>
</file>

<file path=xl/sharedStrings.xml><?xml version="1.0" encoding="utf-8"?>
<sst xmlns="http://schemas.openxmlformats.org/spreadsheetml/2006/main" count="5278" uniqueCount="414">
  <si>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</si>
  <si>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</si>
  <si>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</si>
  <si>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</si>
  <si>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</si>
  <si>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</si>
  <si>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</si>
  <si>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</si>
  <si>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</si>
  <si>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</si>
  <si>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</si>
  <si>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</si>
  <si>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</si>
  <si>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</si>
  <si>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</si>
  <si>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</si>
  <si>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</si>
  <si>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</si>
  <si>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</si>
  <si>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</si>
  <si>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</si>
  <si>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</si>
  <si>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</si>
  <si>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</si>
  <si>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</si>
  <si>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</si>
  <si>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</si>
  <si>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</si>
  <si>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</si>
  <si>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</si>
  <si>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</si>
  <si>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</si>
  <si>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</si>
  <si>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</si>
  <si>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</si>
  <si>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</si>
  <si>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</si>
  <si>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</si>
  <si>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</si>
  <si>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</si>
  <si>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</si>
  <si>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</si>
  <si>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</si>
  <si>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</si>
  <si>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</si>
  <si>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</si>
  <si>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</si>
  <si>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</si>
  <si>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</si>
  <si>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</si>
  <si>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</si>
  <si>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</si>
  <si>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</si>
  <si>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</si>
  <si>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</si>
  <si>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</si>
  <si>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</si>
  <si>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</si>
  <si>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</si>
  <si>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</si>
  <si>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</si>
  <si>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</si>
  <si>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</si>
  <si>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</si>
  <si>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</si>
  <si>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</si>
  <si>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</si>
  <si>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</si>
  <si>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</si>
  <si>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</si>
  <si>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</si>
  <si>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</si>
  <si>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</si>
  <si>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</si>
  <si>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</si>
  <si>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</si>
  <si>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</si>
  <si>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</si>
  <si>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</si>
  <si>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</si>
  <si>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</si>
  <si>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</si>
  <si>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</si>
  <si>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</si>
  <si>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</si>
  <si>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</si>
  <si>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</si>
  <si>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</si>
  <si>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</si>
  <si>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</si>
  <si>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</si>
  <si>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</si>
  <si>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</si>
  <si>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</si>
  <si>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</si>
  <si>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</si>
  <si>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</si>
  <si>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</si>
  <si>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</si>
  <si>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</si>
  <si>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</si>
  <si>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</si>
  <si>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</si>
  <si>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</si>
  <si>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</si>
  <si>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</si>
  <si>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</si>
  <si>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</si>
  <si>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</si>
  <si>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</si>
  <si>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</si>
  <si>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</si>
  <si>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</si>
  <si>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</si>
  <si>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</si>
  <si>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</si>
  <si>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</si>
  <si>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</si>
  <si>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</si>
  <si>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</si>
  <si>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</si>
  <si>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</si>
  <si>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</si>
  <si>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</si>
  <si>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</si>
  <si>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</si>
  <si>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</si>
  <si>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</si>
  <si>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</si>
  <si>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</si>
  <si>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</si>
  <si>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</si>
  <si>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</si>
  <si>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</si>
  <si>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</si>
  <si>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</si>
  <si>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</si>
  <si>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</si>
  <si>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</si>
  <si>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</si>
  <si>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</si>
  <si>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</si>
  <si>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</si>
  <si>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</si>
  <si>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</si>
  <si>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</si>
  <si>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</si>
  <si>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</si>
  <si>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</si>
  <si>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</si>
  <si>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</si>
  <si>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</si>
  <si>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</si>
  <si>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</si>
  <si>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</si>
  <si>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</si>
  <si>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</si>
  <si>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</si>
  <si>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</si>
  <si>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</si>
  <si>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</si>
  <si>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</si>
  <si>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</si>
  <si>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</si>
  <si>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</si>
  <si>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</si>
  <si>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</si>
  <si>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</si>
  <si>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</si>
  <si>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</si>
  <si>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</si>
  <si>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</si>
  <si>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</si>
  <si>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</si>
  <si>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</si>
  <si>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</si>
  <si>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</si>
  <si>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</si>
  <si>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</si>
  <si>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</si>
  <si>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</si>
  <si>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</si>
  <si>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</si>
  <si>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</si>
  <si>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</si>
  <si>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</si>
  <si>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</si>
  <si>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</si>
  <si>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</si>
  <si>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</si>
  <si>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</si>
  <si>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</si>
  <si>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</si>
  <si>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</si>
  <si>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</si>
  <si>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</si>
  <si>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</si>
  <si>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</si>
  <si>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</si>
  <si>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</si>
  <si>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</si>
  <si>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</si>
  <si>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</si>
  <si>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</si>
  <si>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</si>
  <si>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</si>
  <si>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</si>
  <si>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</si>
  <si>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</si>
  <si>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</si>
  <si>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</si>
  <si>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</si>
  <si>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</si>
  <si>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</si>
  <si>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</si>
  <si>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</si>
  <si>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</si>
  <si>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</si>
  <si>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</si>
  <si>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</si>
  <si>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</si>
  <si>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</si>
  <si>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</si>
  <si>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</si>
  <si>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</si>
  <si>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</si>
  <si>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</si>
  <si>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</si>
  <si>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</si>
  <si>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</si>
  <si>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</si>
  <si>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</si>
  <si>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</si>
  <si>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</si>
  <si>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</si>
  <si>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</si>
  <si>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</si>
  <si>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</si>
  <si>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</si>
  <si>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</si>
  <si>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</si>
  <si>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</si>
  <si>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</si>
  <si>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</si>
  <si>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</si>
  <si>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</si>
  <si>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</si>
  <si>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</si>
  <si>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</si>
  <si>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</si>
  <si>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</si>
  <si>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</si>
  <si>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</si>
  <si>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</si>
  <si>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</si>
  <si>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</si>
  <si>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</si>
  <si>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</si>
  <si>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</si>
  <si>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</si>
  <si>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</si>
  <si>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</si>
  <si>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</si>
  <si>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</si>
  <si>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</si>
  <si>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</si>
  <si>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</si>
  <si>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</si>
  <si>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</si>
  <si>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</si>
  <si>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</si>
  <si>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</si>
  <si>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</si>
  <si>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</si>
  <si>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</si>
  <si>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</si>
  <si>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</si>
  <si>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</si>
  <si>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</si>
  <si>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</si>
  <si>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</si>
  <si>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</si>
  <si>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</si>
  <si>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</si>
  <si>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</si>
  <si>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</si>
  <si>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</si>
  <si>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</si>
  <si>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</si>
  <si>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</si>
  <si>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</si>
  <si>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</si>
  <si>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</si>
  <si>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</si>
  <si>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</si>
  <si>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</si>
  <si>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</si>
  <si>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</si>
  <si>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</si>
  <si>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</si>
  <si>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</si>
  <si>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</si>
  <si>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</si>
  <si>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</si>
  <si>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</si>
  <si>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</si>
  <si>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</si>
  <si>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</si>
  <si>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</si>
  <si>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</si>
  <si>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</si>
  <si>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</si>
  <si>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</si>
  <si>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</si>
  <si>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</si>
  <si>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</si>
  <si>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</si>
  <si>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</si>
  <si>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</si>
  <si>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</si>
  <si>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</si>
  <si>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</si>
  <si>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</si>
  <si>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</si>
  <si>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</si>
  <si>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</si>
  <si>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</si>
  <si>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</si>
  <si>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</si>
  <si>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</si>
  <si>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</si>
  <si>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</si>
  <si>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</si>
  <si>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</si>
  <si>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</si>
  <si>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</si>
  <si>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</si>
  <si>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</si>
  <si>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</si>
  <si>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</si>
  <si>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</si>
  <si>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</si>
  <si>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</si>
  <si>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</si>
  <si>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</si>
  <si>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</si>
  <si>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16TCCN-NL (12+2)</t>
  </si>
  <si>
    <t>Vật liệu cơ khí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</si>
  <si>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</si>
  <si>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</si>
  <si>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</si>
  <si>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</si>
  <si>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</si>
  <si>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</si>
  <si>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</si>
  <si>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</si>
  <si>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</si>
  <si>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</si>
  <si>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</si>
  <si>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</si>
  <si>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</si>
  <si>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</si>
  <si>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</si>
  <si>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</si>
  <si>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</si>
  <si>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</si>
  <si>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</si>
  <si>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</si>
  <si>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</si>
  <si>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</si>
  <si>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</si>
  <si>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</si>
  <si>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</si>
  <si>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</si>
  <si>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</si>
  <si>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</si>
  <si>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</si>
  <si>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</si>
  <si>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</si>
  <si>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</si>
  <si>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</si>
  <si>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</si>
  <si>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</si>
  <si>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</si>
  <si>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</si>
  <si>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</si>
  <si>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</si>
  <si>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</si>
  <si>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</si>
  <si>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</si>
  <si>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</si>
  <si>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</si>
  <si>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</si>
  <si>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</si>
  <si>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</si>
  <si>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</si>
  <si>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</si>
  <si>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</si>
  <si>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</si>
  <si>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</si>
  <si>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</si>
  <si>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</si>
  <si>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</si>
  <si>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</si>
  <si>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Nguyễn Văn Phố</t>
  </si>
  <si>
    <t>7,8,9</t>
  </si>
  <si>
    <t>9,10,11,12</t>
  </si>
  <si>
    <t>E2.1-04</t>
  </si>
  <si>
    <t>E2.2-03</t>
  </si>
  <si>
    <t>F2.2-06</t>
  </si>
  <si>
    <t>E2.2-02</t>
  </si>
  <si>
    <t>F2.2-05</t>
  </si>
  <si>
    <t>lớp 1</t>
  </si>
  <si>
    <t>lớp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</si>
</sst>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2" fontId="12" fillId="8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>
      <alignment horizontal="left"/>
    </xf>
    <xf numFmtId="0" fontId="14" fillId="0" borderId="1" xfId="0" applyNumberFormat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1" xfId="0" applyNumberFormat="1" applyFont="1" applyFill="1" applyBorder="1" applyAlignment="1">
      <alignment horizontal="right"/>
    </xf>
    <xf numFmtId="0" fontId="14" fillId="0" borderId="1" xfId="0" applyFont="1" applyFill="1" applyBorder="1"/>
    <xf numFmtId="2" fontId="14" fillId="0" borderId="1" xfId="0" applyNumberFormat="1" applyFont="1" applyFill="1" applyBorder="1" applyAlignment="1">
      <alignment horizontal="right"/>
    </xf>
    <xf numFmtId="2" fontId="14" fillId="0" borderId="1" xfId="0" applyNumberFormat="1" applyFont="1" applyFill="1" applyBorder="1" applyAlignment="1">
      <alignment horizontal="right" vertical="center"/>
    </xf>
    <xf numFmtId="2" fontId="14" fillId="0" borderId="2" xfId="0" applyNumberFormat="1" applyFont="1" applyFill="1" applyBorder="1" applyAlignment="1">
      <alignment horizontal="right"/>
    </xf>
    <xf numFmtId="0" fontId="14" fillId="0" borderId="3" xfId="0" applyFont="1" applyFill="1" applyBorder="1"/>
    <xf numFmtId="0" fontId="15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9"/>
  <sheetViews>
    <sheetView tabSelected="1" topLeftCell="A71" zoomScaleNormal="100" zoomScaleSheetLayoutView="100" workbookViewId="0">
      <selection activeCell="G90" sqref="G90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2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2" si="1">IF(K2=0,0,L2)</f>
        <v>45</v>
      </c>
      <c r="R2" s="16">
        <f t="shared" ref="R2:R14" si="2">IF(K2=0,0,M2/1.5)</f>
        <v>0</v>
      </c>
      <c r="S2" s="15">
        <f t="shared" ref="S2:S12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363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364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2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376</v>
      </c>
      <c r="C7" s="47">
        <v>1</v>
      </c>
      <c r="D7" s="93" t="s">
        <v>41</v>
      </c>
      <c r="E7" s="48" t="s">
        <v>345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377</v>
      </c>
      <c r="C8" s="47">
        <v>1</v>
      </c>
      <c r="D8" s="93" t="s">
        <v>41</v>
      </c>
      <c r="E8" s="48" t="s">
        <v>345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380</v>
      </c>
      <c r="C9" s="9">
        <v>1</v>
      </c>
      <c r="D9" s="10" t="s">
        <v>41</v>
      </c>
      <c r="E9" s="14" t="s">
        <v>365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381</v>
      </c>
      <c r="C10" s="9">
        <v>1</v>
      </c>
      <c r="D10" s="10" t="s">
        <v>41</v>
      </c>
      <c r="E10" s="14" t="s">
        <v>365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/>
      <c r="V10" s="187"/>
    </row>
    <row r="11" spans="1:22" s="14" customFormat="1">
      <c r="A11" s="186" t="s">
        <v>134</v>
      </c>
      <c r="B11" s="8" t="s">
        <v>384</v>
      </c>
      <c r="C11" s="9">
        <v>1</v>
      </c>
      <c r="D11" s="10" t="s">
        <v>41</v>
      </c>
      <c r="E11" s="14" t="s">
        <v>345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 t="shared" si="0"/>
        <v>8</v>
      </c>
      <c r="L11" s="9"/>
      <c r="M11" s="9">
        <v>30</v>
      </c>
      <c r="N11" s="12"/>
      <c r="O11" s="13">
        <f t="shared" si="4"/>
        <v>5</v>
      </c>
      <c r="Q11" s="15">
        <f t="shared" si="1"/>
        <v>0</v>
      </c>
      <c r="R11" s="16">
        <f t="shared" si="2"/>
        <v>20</v>
      </c>
      <c r="S11" s="15">
        <f t="shared" si="3"/>
        <v>20</v>
      </c>
      <c r="T11" s="177"/>
      <c r="V11" s="187"/>
    </row>
    <row r="12" spans="1:22" s="14" customFormat="1">
      <c r="A12" s="186" t="s">
        <v>134</v>
      </c>
      <c r="B12" s="8" t="s">
        <v>385</v>
      </c>
      <c r="C12" s="9">
        <v>1</v>
      </c>
      <c r="D12" s="10" t="s">
        <v>41</v>
      </c>
      <c r="E12" s="14" t="s">
        <v>345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 t="shared" si="0"/>
        <v>8</v>
      </c>
      <c r="L12" s="9"/>
      <c r="M12" s="9">
        <v>30</v>
      </c>
      <c r="N12" s="12"/>
      <c r="O12" s="13">
        <f t="shared" si="4"/>
        <v>5</v>
      </c>
      <c r="Q12" s="15">
        <f t="shared" si="1"/>
        <v>0</v>
      </c>
      <c r="R12" s="16">
        <f t="shared" si="2"/>
        <v>20</v>
      </c>
      <c r="S12" s="15">
        <f t="shared" si="3"/>
        <v>20</v>
      </c>
      <c r="T12" s="177"/>
      <c r="V12" s="187"/>
    </row>
    <row r="13" spans="1:22" s="111" customFormat="1" ht="15.95" hidden="1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5">J13-I13+1</f>
        <v>1</v>
      </c>
      <c r="L13" s="101"/>
      <c r="M13" s="101">
        <v>60</v>
      </c>
      <c r="N13" s="106">
        <f t="shared" ref="N13:N18" si="6">L13/K13</f>
        <v>0</v>
      </c>
      <c r="O13" s="107">
        <f t="shared" ref="O13:O18" si="7">M13/6</f>
        <v>10</v>
      </c>
      <c r="P13" s="103"/>
      <c r="Q13" s="108">
        <f t="shared" ref="Q13:Q18" si="8">IF(K13=0,0,L13)</f>
        <v>0</v>
      </c>
      <c r="R13" s="109">
        <f t="shared" si="2"/>
        <v>40</v>
      </c>
      <c r="S13" s="108">
        <f t="shared" ref="S13:S18" si="9">P13+Q13+R13</f>
        <v>40</v>
      </c>
      <c r="T13" s="177"/>
      <c r="U13" s="110"/>
      <c r="V13" s="110"/>
    </row>
    <row r="14" spans="1:22" s="111" customFormat="1" ht="15.95" hidden="1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5"/>
        <v>1</v>
      </c>
      <c r="L14" s="101"/>
      <c r="M14" s="101">
        <v>60</v>
      </c>
      <c r="N14" s="106">
        <f t="shared" si="6"/>
        <v>0</v>
      </c>
      <c r="O14" s="107">
        <f t="shared" si="7"/>
        <v>10</v>
      </c>
      <c r="P14" s="103"/>
      <c r="Q14" s="108">
        <f t="shared" si="8"/>
        <v>0</v>
      </c>
      <c r="R14" s="109">
        <f t="shared" si="2"/>
        <v>40</v>
      </c>
      <c r="S14" s="108">
        <f t="shared" si="9"/>
        <v>40</v>
      </c>
      <c r="T14" s="177"/>
      <c r="U14" s="110"/>
      <c r="V14" s="110"/>
    </row>
    <row r="15" spans="1:22" s="111" customFormat="1" ht="15.95" hidden="1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/>
      <c r="P15" s="103"/>
      <c r="Q15" s="108">
        <f t="shared" si="8"/>
        <v>30</v>
      </c>
      <c r="R15" s="109">
        <f t="shared" ref="R15:R18" si="10">IF(K15=0,0,M15/1.5)</f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/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/>
      <c r="U16" s="112"/>
      <c r="V16" s="110"/>
    </row>
    <row r="17" spans="1:22" s="111" customFormat="1" ht="15.95" hidden="1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5"/>
        <v>1</v>
      </c>
      <c r="L17" s="101">
        <v>30</v>
      </c>
      <c r="M17" s="101"/>
      <c r="N17" s="106">
        <f t="shared" si="6"/>
        <v>30</v>
      </c>
      <c r="O17" s="107">
        <f t="shared" si="7"/>
        <v>0</v>
      </c>
      <c r="P17" s="103"/>
      <c r="Q17" s="108">
        <f t="shared" si="8"/>
        <v>30</v>
      </c>
      <c r="R17" s="109">
        <f t="shared" si="10"/>
        <v>0</v>
      </c>
      <c r="S17" s="108">
        <f t="shared" si="9"/>
        <v>30</v>
      </c>
      <c r="T17" s="178"/>
      <c r="U17" s="112"/>
      <c r="V17" s="110"/>
    </row>
    <row r="18" spans="1:22" s="111" customFormat="1" ht="15.95" hidden="1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5"/>
        <v>1</v>
      </c>
      <c r="L18" s="101">
        <v>30</v>
      </c>
      <c r="M18" s="101"/>
      <c r="N18" s="106">
        <f t="shared" si="6"/>
        <v>30</v>
      </c>
      <c r="O18" s="107">
        <f t="shared" si="7"/>
        <v>0</v>
      </c>
      <c r="P18" s="103"/>
      <c r="Q18" s="108">
        <f t="shared" si="8"/>
        <v>30</v>
      </c>
      <c r="R18" s="109">
        <f t="shared" si="10"/>
        <v>0</v>
      </c>
      <c r="S18" s="108">
        <f t="shared" si="9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7" customFormat="1">
      <c r="A20" s="98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24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P20" s="14"/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/>
      <c r="V20" s="85"/>
    </row>
    <row r="21" spans="1:22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77"/>
      <c r="U21" s="27"/>
      <c r="V21" s="27"/>
    </row>
    <row r="22" spans="1:22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75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77"/>
      <c r="U22" s="27"/>
      <c r="V22" s="27"/>
    </row>
    <row r="23" spans="1:22" s="14" customFormat="1">
      <c r="A23" s="7" t="s">
        <v>135</v>
      </c>
      <c r="B23" s="8" t="s">
        <v>353</v>
      </c>
      <c r="C23" s="9">
        <v>1</v>
      </c>
      <c r="D23" s="10" t="s">
        <v>24</v>
      </c>
      <c r="E23" s="10" t="s">
        <v>359</v>
      </c>
      <c r="F23" s="11">
        <v>6</v>
      </c>
      <c r="G23" s="11" t="s">
        <v>287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>
        <f>L23/K23</f>
        <v>0</v>
      </c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77"/>
    </row>
    <row r="24" spans="1:22" s="111" customFormat="1" ht="15.95" hidden="1" customHeight="1">
      <c r="A24" s="99"/>
      <c r="B24" s="100" t="s">
        <v>147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>J24-I24+1</f>
        <v>15</v>
      </c>
      <c r="L24" s="101"/>
      <c r="M24" s="101">
        <v>60</v>
      </c>
      <c r="N24" s="106">
        <f>L24/K24</f>
        <v>0</v>
      </c>
      <c r="O24" s="107">
        <f>M24/5</f>
        <v>12</v>
      </c>
      <c r="P24" s="103"/>
      <c r="Q24" s="108">
        <f>IF(K24=0,0,L24)</f>
        <v>0</v>
      </c>
      <c r="R24" s="109">
        <f>IF(K24=0,0,M24/1.5)</f>
        <v>40</v>
      </c>
      <c r="S24" s="108">
        <f>P24+Q24+R24</f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161</v>
      </c>
      <c r="C25" s="101">
        <v>2</v>
      </c>
      <c r="D25" s="102" t="s">
        <v>24</v>
      </c>
      <c r="E25" s="114" t="s">
        <v>162</v>
      </c>
      <c r="F25" s="105"/>
      <c r="G25" s="105"/>
      <c r="H25" s="101"/>
      <c r="I25" s="101">
        <v>1</v>
      </c>
      <c r="J25" s="101">
        <v>15</v>
      </c>
      <c r="K25" s="101">
        <f t="shared" ref="K25:K27" si="11">J25-I25+1</f>
        <v>15</v>
      </c>
      <c r="L25" s="101">
        <v>30</v>
      </c>
      <c r="M25" s="101"/>
      <c r="N25" s="106">
        <f t="shared" ref="N25:N27" si="12">L25/K25</f>
        <v>2</v>
      </c>
      <c r="O25" s="107">
        <f t="shared" ref="O25:O27" si="13">M25/5</f>
        <v>0</v>
      </c>
      <c r="P25" s="103"/>
      <c r="Q25" s="108">
        <f t="shared" ref="Q25:Q27" si="14">IF(K25=0,0,L25)</f>
        <v>30</v>
      </c>
      <c r="R25" s="109">
        <f t="shared" ref="R25:R27" si="15">IF(K25=0,0,M25/1.5)</f>
        <v>0</v>
      </c>
      <c r="S25" s="108">
        <f t="shared" ref="S25:S27" si="16">P25+Q25+R25</f>
        <v>30</v>
      </c>
      <c r="T25" s="177"/>
      <c r="U25" s="110"/>
      <c r="V25" s="110"/>
    </row>
    <row r="26" spans="1:22" s="111" customFormat="1" ht="15.95" hidden="1" customHeight="1">
      <c r="A26" s="99"/>
      <c r="B26" s="100" t="s">
        <v>150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11"/>
        <v>15</v>
      </c>
      <c r="L26" s="101"/>
      <c r="M26" s="101">
        <v>60</v>
      </c>
      <c r="N26" s="106">
        <f t="shared" si="12"/>
        <v>0</v>
      </c>
      <c r="O26" s="107">
        <f t="shared" si="13"/>
        <v>12</v>
      </c>
      <c r="P26" s="103"/>
      <c r="Q26" s="108">
        <f t="shared" si="14"/>
        <v>0</v>
      </c>
      <c r="R26" s="109">
        <f t="shared" si="15"/>
        <v>40</v>
      </c>
      <c r="S26" s="108">
        <f t="shared" si="16"/>
        <v>40</v>
      </c>
      <c r="T26" s="177"/>
      <c r="U26" s="110"/>
      <c r="V26" s="110"/>
    </row>
    <row r="27" spans="1:22" s="111" customFormat="1" ht="15.95" hidden="1" customHeight="1">
      <c r="A27" s="99"/>
      <c r="B27" s="100" t="s">
        <v>152</v>
      </c>
      <c r="C27" s="101">
        <v>2</v>
      </c>
      <c r="D27" s="102" t="s">
        <v>24</v>
      </c>
      <c r="E27" s="114" t="s">
        <v>163</v>
      </c>
      <c r="F27" s="105"/>
      <c r="G27" s="105"/>
      <c r="H27" s="101"/>
      <c r="I27" s="101">
        <v>1</v>
      </c>
      <c r="J27" s="101">
        <v>15</v>
      </c>
      <c r="K27" s="101">
        <f t="shared" si="11"/>
        <v>15</v>
      </c>
      <c r="L27" s="101"/>
      <c r="M27" s="101">
        <v>60</v>
      </c>
      <c r="N27" s="106">
        <f t="shared" si="12"/>
        <v>0</v>
      </c>
      <c r="O27" s="107">
        <f t="shared" si="13"/>
        <v>12</v>
      </c>
      <c r="P27" s="103"/>
      <c r="Q27" s="108">
        <f t="shared" si="14"/>
        <v>0</v>
      </c>
      <c r="R27" s="109">
        <f t="shared" si="15"/>
        <v>40</v>
      </c>
      <c r="S27" s="108">
        <f t="shared" si="16"/>
        <v>40</v>
      </c>
      <c r="T27" s="177"/>
      <c r="U27" s="110"/>
      <c r="V27" s="110"/>
    </row>
    <row r="28" spans="1:22" s="111" customFormat="1" ht="15.95" hidden="1" customHeight="1">
      <c r="A28" s="99"/>
      <c r="B28" s="100" t="s">
        <v>147</v>
      </c>
      <c r="C28" s="101">
        <v>2</v>
      </c>
      <c r="D28" s="102" t="s">
        <v>24</v>
      </c>
      <c r="E28" s="103" t="s">
        <v>117</v>
      </c>
      <c r="F28" s="105"/>
      <c r="G28" s="105"/>
      <c r="H28" s="101"/>
      <c r="I28" s="101"/>
      <c r="J28" s="101"/>
      <c r="K28" s="101">
        <f>J28-I28+1</f>
        <v>1</v>
      </c>
      <c r="L28" s="101">
        <v>45</v>
      </c>
      <c r="M28" s="101"/>
      <c r="N28" s="106">
        <f>L28/K28</f>
        <v>45</v>
      </c>
      <c r="O28" s="107">
        <f>M28/6</f>
        <v>0</v>
      </c>
      <c r="P28" s="103"/>
      <c r="Q28" s="108">
        <f>IF(K28=0,0,L28)</f>
        <v>45</v>
      </c>
      <c r="R28" s="109">
        <f>IF(K28=0,0,M28/1.5)</f>
        <v>0</v>
      </c>
      <c r="S28" s="108">
        <f>P28+Q28+R28</f>
        <v>45</v>
      </c>
      <c r="T28" s="178"/>
      <c r="U28" s="113"/>
    </row>
    <row r="29" spans="1:22" s="110" customFormat="1" hidden="1">
      <c r="A29" s="124"/>
      <c r="B29" s="100" t="s">
        <v>266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/>
      <c r="J29" s="101"/>
      <c r="K29" s="101">
        <f t="shared" ref="K29" si="17">J29-I29+1</f>
        <v>1</v>
      </c>
      <c r="L29" s="101">
        <v>30</v>
      </c>
      <c r="M29" s="101"/>
      <c r="N29" s="106">
        <f>L29/K29</f>
        <v>30</v>
      </c>
      <c r="O29" s="107">
        <f>M29/5</f>
        <v>0</v>
      </c>
      <c r="P29" s="103"/>
      <c r="Q29" s="108">
        <f t="shared" ref="Q29" si="18">IF(K29=0,0,L29)</f>
        <v>30</v>
      </c>
      <c r="R29" s="109">
        <f t="shared" ref="R29" si="19">IF(K29=0,0,M29/1.5)</f>
        <v>0</v>
      </c>
      <c r="S29" s="108">
        <f t="shared" ref="S29" si="20">P29+Q29+R29</f>
        <v>30</v>
      </c>
      <c r="T29" s="178"/>
      <c r="U29" s="112"/>
    </row>
    <row r="30" spans="1:22" s="110" customFormat="1" hidden="1">
      <c r="A30" s="124"/>
      <c r="B30" s="100" t="s">
        <v>170</v>
      </c>
      <c r="C30" s="101">
        <v>2</v>
      </c>
      <c r="D30" s="102" t="s">
        <v>24</v>
      </c>
      <c r="E30" s="103" t="s">
        <v>111</v>
      </c>
      <c r="F30" s="105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/>
      <c r="U30" s="112"/>
    </row>
    <row r="31" spans="1:22" s="110" customFormat="1" hidden="1">
      <c r="A31" s="124"/>
      <c r="B31" s="100" t="s">
        <v>171</v>
      </c>
      <c r="C31" s="101">
        <v>2</v>
      </c>
      <c r="D31" s="102" t="s">
        <v>24</v>
      </c>
      <c r="E31" s="103" t="s">
        <v>111</v>
      </c>
      <c r="F31" s="104"/>
      <c r="G31" s="105"/>
      <c r="H31" s="101"/>
      <c r="I31" s="101">
        <v>1</v>
      </c>
      <c r="J31" s="101">
        <v>15</v>
      </c>
      <c r="K31" s="101">
        <f>J31-I31+1</f>
        <v>15</v>
      </c>
      <c r="L31" s="101">
        <v>30</v>
      </c>
      <c r="M31" s="101"/>
      <c r="N31" s="106">
        <f>L31/K31</f>
        <v>2</v>
      </c>
      <c r="O31" s="107">
        <f>M31/5</f>
        <v>0</v>
      </c>
      <c r="P31" s="103"/>
      <c r="Q31" s="108">
        <f>IF(K31=0,0,L31)</f>
        <v>30</v>
      </c>
      <c r="R31" s="109">
        <f>IF(K31=0,0,M31/1.5)</f>
        <v>0</v>
      </c>
      <c r="S31" s="108">
        <f>P31+Q31+R31</f>
        <v>30</v>
      </c>
      <c r="T31" s="178">
        <f>SUM(S20:S31)</f>
        <v>440</v>
      </c>
      <c r="U31" s="112"/>
    </row>
    <row r="32" spans="1:22" s="27" customFormat="1" ht="25.5">
      <c r="A32" s="3" t="s">
        <v>15</v>
      </c>
      <c r="B32" s="3" t="s">
        <v>16</v>
      </c>
      <c r="C32" s="4" t="s">
        <v>149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179"/>
      <c r="U32" s="84" t="s">
        <v>105</v>
      </c>
      <c r="V32" s="84" t="s">
        <v>106</v>
      </c>
    </row>
    <row r="33" spans="1:20" s="27" customFormat="1">
      <c r="A33" s="7" t="s">
        <v>255</v>
      </c>
      <c r="B33" s="8" t="s">
        <v>156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72</v>
      </c>
      <c r="H33" s="9"/>
      <c r="I33" s="9">
        <v>1</v>
      </c>
      <c r="J33" s="9">
        <v>15</v>
      </c>
      <c r="K33" s="9">
        <f t="shared" ref="K33" si="21">J33-I33+1</f>
        <v>15</v>
      </c>
      <c r="L33" s="9">
        <v>30</v>
      </c>
      <c r="M33" s="9"/>
      <c r="N33" s="12">
        <f t="shared" ref="N33" si="22"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 t="shared" ref="S33" si="23">P33+Q33+R33</f>
        <v>30</v>
      </c>
      <c r="T33" s="180"/>
    </row>
    <row r="34" spans="1:20" s="27" customFormat="1">
      <c r="A34" s="7" t="s">
        <v>143</v>
      </c>
      <c r="B34" s="8" t="s">
        <v>155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74</v>
      </c>
      <c r="H34" s="9"/>
      <c r="I34" s="9">
        <v>1</v>
      </c>
      <c r="J34" s="9">
        <v>15</v>
      </c>
      <c r="K34" s="9">
        <f t="shared" ref="K34" si="24">J34-I34+1</f>
        <v>15</v>
      </c>
      <c r="L34" s="9">
        <v>30</v>
      </c>
      <c r="M34" s="9"/>
      <c r="N34" s="12">
        <f t="shared" ref="N34" si="25">L34/K34</f>
        <v>2</v>
      </c>
      <c r="O34" s="13">
        <f t="shared" ref="O34:O42" si="26">M34/6</f>
        <v>0</v>
      </c>
      <c r="P34" s="14"/>
      <c r="Q34" s="15">
        <f t="shared" ref="Q34:Q42" si="27">IF(K34=0,0,L34)</f>
        <v>30</v>
      </c>
      <c r="R34" s="16">
        <f t="shared" ref="R34:R45" si="28">IF(K34=0,0,M34/1.5)</f>
        <v>0</v>
      </c>
      <c r="S34" s="13">
        <f t="shared" ref="S34" si="29">P34+Q34+R34</f>
        <v>30</v>
      </c>
      <c r="T34" s="180"/>
    </row>
    <row r="35" spans="1:20" s="27" customFormat="1">
      <c r="A35" s="7" t="s">
        <v>251</v>
      </c>
      <c r="B35" s="8" t="s">
        <v>179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72</v>
      </c>
      <c r="H35" s="9"/>
      <c r="I35" s="9">
        <v>1</v>
      </c>
      <c r="J35" s="9">
        <v>15</v>
      </c>
      <c r="K35" s="9">
        <f t="shared" ref="K35" si="30">J35-I35+1</f>
        <v>15</v>
      </c>
      <c r="L35" s="9">
        <v>30</v>
      </c>
      <c r="M35" s="9"/>
      <c r="N35" s="12">
        <f t="shared" ref="N35" si="31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32">P35+Q35+R35</f>
        <v>30</v>
      </c>
      <c r="T35" s="180"/>
    </row>
    <row r="36" spans="1:20" s="27" customFormat="1">
      <c r="A36" s="7" t="s">
        <v>252</v>
      </c>
      <c r="B36" s="8" t="s">
        <v>180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74</v>
      </c>
      <c r="H36" s="9"/>
      <c r="I36" s="9">
        <v>1</v>
      </c>
      <c r="J36" s="9">
        <v>15</v>
      </c>
      <c r="K36" s="9">
        <f t="shared" ref="K36" si="33">J36-I36+1</f>
        <v>15</v>
      </c>
      <c r="L36" s="9">
        <v>30</v>
      </c>
      <c r="M36" s="9"/>
      <c r="N36" s="12">
        <f t="shared" ref="N36" si="34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35">P36+Q36+R36</f>
        <v>30</v>
      </c>
      <c r="T36" s="180"/>
    </row>
    <row r="37" spans="1:20" s="27" customFormat="1">
      <c r="A37" s="7" t="s">
        <v>250</v>
      </c>
      <c r="B37" s="8" t="s">
        <v>154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77</v>
      </c>
      <c r="H37" s="9"/>
      <c r="I37" s="9">
        <v>1</v>
      </c>
      <c r="J37" s="9">
        <v>15</v>
      </c>
      <c r="K37" s="9">
        <f t="shared" ref="K37" si="36">J37-I37+1</f>
        <v>15</v>
      </c>
      <c r="L37" s="9">
        <v>30</v>
      </c>
      <c r="M37" s="9"/>
      <c r="N37" s="12">
        <f t="shared" ref="N37" si="37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38">P37+Q37+R37</f>
        <v>30</v>
      </c>
      <c r="T37" s="180"/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80</v>
      </c>
      <c r="H38" s="9"/>
      <c r="I38" s="9">
        <v>1</v>
      </c>
      <c r="J38" s="9">
        <v>15</v>
      </c>
      <c r="K38" s="9">
        <f t="shared" ref="K38" si="39">J38-I38+1</f>
        <v>15</v>
      </c>
      <c r="L38" s="9">
        <v>30</v>
      </c>
      <c r="M38" s="9"/>
      <c r="N38" s="12">
        <f t="shared" ref="N38" si="40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1">P38+Q38+R38</f>
        <v>30</v>
      </c>
      <c r="T38" s="180"/>
    </row>
    <row r="39" spans="1:20" s="48" customFormat="1">
      <c r="A39" s="45" t="s">
        <v>255</v>
      </c>
      <c r="B39" s="46" t="s">
        <v>148</v>
      </c>
      <c r="C39" s="47">
        <v>1</v>
      </c>
      <c r="D39" s="46" t="s">
        <v>11</v>
      </c>
      <c r="E39" s="36" t="s">
        <v>118</v>
      </c>
      <c r="F39" s="49">
        <v>5</v>
      </c>
      <c r="G39" s="49" t="s">
        <v>102</v>
      </c>
      <c r="H39" s="47"/>
      <c r="I39" s="47">
        <v>2</v>
      </c>
      <c r="J39" s="47">
        <v>16</v>
      </c>
      <c r="K39" s="47">
        <f>J39-I39+1</f>
        <v>15</v>
      </c>
      <c r="L39" s="47">
        <v>30</v>
      </c>
      <c r="M39" s="47"/>
      <c r="N39" s="50">
        <f>L39/K39</f>
        <v>2</v>
      </c>
      <c r="O39" s="51">
        <v>0</v>
      </c>
      <c r="Q39" s="15">
        <f>IF(K39=0,0,L39)</f>
        <v>30</v>
      </c>
      <c r="R39" s="16">
        <f t="shared" ref="R39" si="42">IF(K39=0,0,M39/1.5)</f>
        <v>0</v>
      </c>
      <c r="S39" s="52">
        <f>P39+Q39+R39</f>
        <v>30</v>
      </c>
      <c r="T39" s="184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43">J40-I40+1</f>
        <v>15</v>
      </c>
      <c r="L40" s="9">
        <v>30</v>
      </c>
      <c r="M40" s="9"/>
      <c r="N40" s="12">
        <f t="shared" ref="N40:N48" si="44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:S48" si="45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6">J41-I41+1</f>
        <v>15</v>
      </c>
      <c r="L41" s="9">
        <v>30</v>
      </c>
      <c r="M41" s="9"/>
      <c r="N41" s="12">
        <f t="shared" ref="N41" si="47">L41/K41</f>
        <v>2</v>
      </c>
      <c r="O41" s="13">
        <f t="shared" si="26"/>
        <v>0</v>
      </c>
      <c r="P41" s="14"/>
      <c r="Q41" s="15">
        <f t="shared" si="27"/>
        <v>30</v>
      </c>
      <c r="R41" s="16">
        <f t="shared" si="28"/>
        <v>0</v>
      </c>
      <c r="S41" s="13">
        <f t="shared" ref="S41" si="48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49">J42-I42+1</f>
        <v>15</v>
      </c>
      <c r="L42" s="9">
        <v>30</v>
      </c>
      <c r="M42" s="9"/>
      <c r="N42" s="12">
        <f t="shared" ref="N42" si="50">L42/K42</f>
        <v>2</v>
      </c>
      <c r="O42" s="13">
        <f t="shared" si="26"/>
        <v>0</v>
      </c>
      <c r="P42" s="14"/>
      <c r="Q42" s="15">
        <f t="shared" si="27"/>
        <v>30</v>
      </c>
      <c r="R42" s="16">
        <f t="shared" si="28"/>
        <v>0</v>
      </c>
      <c r="S42" s="13">
        <f t="shared" ref="S42" si="51">P42+Q42+R42</f>
        <v>30</v>
      </c>
      <c r="T42" s="180"/>
    </row>
    <row r="43" spans="1:20" s="122" customFormat="1" hidden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43"/>
        <v>15</v>
      </c>
      <c r="L43" s="117"/>
      <c r="M43" s="117">
        <v>60</v>
      </c>
      <c r="N43" s="120">
        <f t="shared" si="44"/>
        <v>0</v>
      </c>
      <c r="O43" s="121">
        <v>0</v>
      </c>
      <c r="Q43" s="108"/>
      <c r="R43" s="109">
        <f t="shared" si="28"/>
        <v>40</v>
      </c>
      <c r="S43" s="123">
        <f t="shared" si="45"/>
        <v>40</v>
      </c>
      <c r="T43" s="181"/>
    </row>
    <row r="44" spans="1:20" s="122" customFormat="1" hidden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43"/>
        <v>15</v>
      </c>
      <c r="L44" s="117"/>
      <c r="M44" s="117">
        <v>60</v>
      </c>
      <c r="N44" s="120">
        <f t="shared" si="44"/>
        <v>0</v>
      </c>
      <c r="O44" s="121">
        <v>0</v>
      </c>
      <c r="Q44" s="108"/>
      <c r="R44" s="109">
        <f t="shared" si="28"/>
        <v>40</v>
      </c>
      <c r="S44" s="123">
        <f t="shared" si="45"/>
        <v>40</v>
      </c>
      <c r="T44" s="181"/>
    </row>
    <row r="45" spans="1:20" s="110" customFormat="1" hidden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>
        <v>60</v>
      </c>
      <c r="N45" s="106">
        <f t="shared" si="44"/>
        <v>0</v>
      </c>
      <c r="O45" s="107">
        <f>M45/5</f>
        <v>12</v>
      </c>
      <c r="P45" s="103"/>
      <c r="Q45" s="108"/>
      <c r="R45" s="109">
        <f t="shared" si="28"/>
        <v>40</v>
      </c>
      <c r="S45" s="123">
        <f t="shared" si="45"/>
        <v>40</v>
      </c>
      <c r="T45" s="181"/>
    </row>
    <row r="46" spans="1:20" s="110" customFormat="1" hidden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52">J46-I46+1</f>
        <v>15</v>
      </c>
      <c r="L46" s="101"/>
      <c r="M46" s="117"/>
      <c r="N46" s="106">
        <f t="shared" ref="N46" si="53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54">P46+Q46+R46</f>
        <v>30</v>
      </c>
      <c r="T46" s="177"/>
    </row>
    <row r="47" spans="1:20" s="110" customFormat="1" hidden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43"/>
        <v>15</v>
      </c>
      <c r="L47" s="101"/>
      <c r="M47" s="117"/>
      <c r="N47" s="106">
        <f t="shared" si="44"/>
        <v>0</v>
      </c>
      <c r="O47" s="107">
        <f>M47/6</f>
        <v>0</v>
      </c>
      <c r="P47" s="103"/>
      <c r="Q47" s="108">
        <v>30</v>
      </c>
      <c r="R47" s="109"/>
      <c r="S47" s="108">
        <f t="shared" si="45"/>
        <v>30</v>
      </c>
      <c r="T47" s="177"/>
    </row>
    <row r="48" spans="1:20" s="110" customFormat="1" hidden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43"/>
        <v>15</v>
      </c>
      <c r="L48" s="101"/>
      <c r="M48" s="117"/>
      <c r="N48" s="106">
        <f t="shared" si="44"/>
        <v>0</v>
      </c>
      <c r="O48" s="107">
        <f>M48/6</f>
        <v>0</v>
      </c>
      <c r="P48" s="103"/>
      <c r="Q48" s="108">
        <v>30</v>
      </c>
      <c r="R48" s="109"/>
      <c r="S48" s="108">
        <f t="shared" si="45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30"/>
      <c r="B50" s="8" t="s">
        <v>191</v>
      </c>
      <c r="C50" s="9">
        <v>1</v>
      </c>
      <c r="D50" s="8" t="s">
        <v>13</v>
      </c>
      <c r="E50" s="36" t="s">
        <v>97</v>
      </c>
      <c r="F50" s="11">
        <v>2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5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6">IF(K50=0,0,M50/1.5)</f>
        <v>0</v>
      </c>
      <c r="S50" s="15">
        <f t="shared" ref="S50:S53" si="57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5"/>
        <v>3</v>
      </c>
      <c r="O51" s="13">
        <f>M51/5</f>
        <v>0</v>
      </c>
      <c r="P51" s="14"/>
      <c r="Q51" s="15">
        <f>IF(K51=0,0,L51)</f>
        <v>45</v>
      </c>
      <c r="R51" s="16">
        <f t="shared" si="56"/>
        <v>0</v>
      </c>
      <c r="S51" s="15">
        <f t="shared" si="57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8">J53-I53+1</f>
        <v>15</v>
      </c>
      <c r="L53" s="9">
        <v>45</v>
      </c>
      <c r="M53" s="9"/>
      <c r="N53" s="12">
        <f t="shared" ref="N53:N62" si="59">L53/K53</f>
        <v>3</v>
      </c>
      <c r="O53" s="13">
        <f t="shared" ref="O53:O59" si="60">M53/5</f>
        <v>0</v>
      </c>
      <c r="P53" s="14"/>
      <c r="Q53" s="15">
        <f t="shared" ref="Q53:Q55" si="61">IF(K53=0,0,L53)</f>
        <v>45</v>
      </c>
      <c r="R53" s="16">
        <f t="shared" si="56"/>
        <v>0</v>
      </c>
      <c r="S53" s="15">
        <f t="shared" si="57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62">L54/K54</f>
        <v>3</v>
      </c>
      <c r="O54" s="13">
        <f>M54/5</f>
        <v>0</v>
      </c>
      <c r="P54" s="14"/>
      <c r="Q54" s="15">
        <f t="shared" si="61"/>
        <v>45</v>
      </c>
      <c r="R54" s="16">
        <f t="shared" ref="R54" si="63">IF(K54=0,0,M54/1.5)</f>
        <v>0</v>
      </c>
      <c r="S54" s="15">
        <f t="shared" ref="S54" si="64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5">J55-I55+1</f>
        <v>15</v>
      </c>
      <c r="L55" s="9">
        <v>45</v>
      </c>
      <c r="M55" s="9"/>
      <c r="N55" s="12">
        <f t="shared" ref="N55" si="66">L55/K55</f>
        <v>3</v>
      </c>
      <c r="O55" s="13">
        <f t="shared" ref="O55" si="67">M55/5</f>
        <v>0</v>
      </c>
      <c r="P55" s="14"/>
      <c r="Q55" s="15">
        <f t="shared" si="61"/>
        <v>45</v>
      </c>
      <c r="R55" s="16">
        <f>IF(K55=0,0,M55/1.5)</f>
        <v>0</v>
      </c>
      <c r="S55" s="15">
        <f>P55+Q55+R55</f>
        <v>45</v>
      </c>
      <c r="T55" s="177"/>
    </row>
    <row r="56" spans="1:22" s="110" customFormat="1" hidden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8"/>
        <v>15</v>
      </c>
      <c r="L56" s="101">
        <v>45</v>
      </c>
      <c r="M56" s="101"/>
      <c r="N56" s="106">
        <f t="shared" si="59"/>
        <v>3</v>
      </c>
      <c r="O56" s="107">
        <f t="shared" si="60"/>
        <v>0</v>
      </c>
      <c r="P56" s="103"/>
      <c r="Q56" s="108">
        <f t="shared" ref="Q56:Q61" si="68">IF(K56=0,0,L56)</f>
        <v>45</v>
      </c>
      <c r="R56" s="109">
        <f t="shared" ref="R56:R61" si="69">IF(K56=0,0,M56/1.5)</f>
        <v>0</v>
      </c>
      <c r="S56" s="108">
        <f t="shared" ref="S56:S61" si="70">P56+Q56+R56</f>
        <v>45</v>
      </c>
      <c r="T56" s="178"/>
      <c r="U56" s="112"/>
    </row>
    <row r="57" spans="1:22" s="110" customFormat="1" hidden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8"/>
        <v>15</v>
      </c>
      <c r="L57" s="101">
        <v>45</v>
      </c>
      <c r="M57" s="101"/>
      <c r="N57" s="106">
        <f t="shared" si="59"/>
        <v>3</v>
      </c>
      <c r="O57" s="107">
        <f t="shared" si="60"/>
        <v>0</v>
      </c>
      <c r="P57" s="103"/>
      <c r="Q57" s="108">
        <f t="shared" si="68"/>
        <v>45</v>
      </c>
      <c r="R57" s="109">
        <f t="shared" si="69"/>
        <v>0</v>
      </c>
      <c r="S57" s="108">
        <f t="shared" si="70"/>
        <v>45</v>
      </c>
      <c r="T57" s="177"/>
    </row>
    <row r="58" spans="1:22" s="110" customFormat="1" hidden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8"/>
        <v>15</v>
      </c>
      <c r="L58" s="101">
        <v>30</v>
      </c>
      <c r="M58" s="101"/>
      <c r="N58" s="106">
        <f t="shared" si="59"/>
        <v>2</v>
      </c>
      <c r="O58" s="107">
        <f t="shared" si="60"/>
        <v>0</v>
      </c>
      <c r="P58" s="103"/>
      <c r="Q58" s="108">
        <f t="shared" si="68"/>
        <v>30</v>
      </c>
      <c r="R58" s="109">
        <f t="shared" si="69"/>
        <v>0</v>
      </c>
      <c r="S58" s="108">
        <f t="shared" si="70"/>
        <v>30</v>
      </c>
      <c r="T58" s="178"/>
      <c r="U58" s="112"/>
    </row>
    <row r="59" spans="1:22" s="110" customFormat="1" hidden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8"/>
        <v>15</v>
      </c>
      <c r="L59" s="101">
        <v>30</v>
      </c>
      <c r="M59" s="101"/>
      <c r="N59" s="106">
        <f t="shared" si="59"/>
        <v>2</v>
      </c>
      <c r="O59" s="107">
        <f t="shared" si="60"/>
        <v>0</v>
      </c>
      <c r="P59" s="103"/>
      <c r="Q59" s="108">
        <f t="shared" si="68"/>
        <v>30</v>
      </c>
      <c r="R59" s="109">
        <f t="shared" si="69"/>
        <v>0</v>
      </c>
      <c r="S59" s="108">
        <f t="shared" si="70"/>
        <v>30</v>
      </c>
      <c r="T59" s="177"/>
    </row>
    <row r="60" spans="1:22" s="111" customFormat="1" ht="15.95" hidden="1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59"/>
        <v>2</v>
      </c>
      <c r="O60" s="107">
        <f>M60/6</f>
        <v>0</v>
      </c>
      <c r="P60" s="103"/>
      <c r="Q60" s="108">
        <f t="shared" si="68"/>
        <v>30</v>
      </c>
      <c r="R60" s="109">
        <f t="shared" si="69"/>
        <v>0</v>
      </c>
      <c r="S60" s="108">
        <f t="shared" si="70"/>
        <v>30</v>
      </c>
      <c r="T60" s="177"/>
      <c r="U60" s="110"/>
      <c r="V60" s="110"/>
    </row>
    <row r="61" spans="1:22" s="111" customFormat="1" ht="15.95" hidden="1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59"/>
        <v>2</v>
      </c>
      <c r="O61" s="107">
        <f>M61/6</f>
        <v>0</v>
      </c>
      <c r="P61" s="103"/>
      <c r="Q61" s="108">
        <f t="shared" si="68"/>
        <v>30</v>
      </c>
      <c r="R61" s="109">
        <f t="shared" si="69"/>
        <v>0</v>
      </c>
      <c r="S61" s="108">
        <f t="shared" si="70"/>
        <v>30</v>
      </c>
      <c r="T61" s="178"/>
      <c r="U61" s="112"/>
      <c r="V61" s="110"/>
    </row>
    <row r="62" spans="1:22" s="110" customFormat="1" hidden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59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 hidden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3" si="71">J65-I65+1</f>
        <v>10</v>
      </c>
      <c r="L65" s="9">
        <v>30</v>
      </c>
      <c r="M65" s="9"/>
      <c r="N65" s="12">
        <f>L65/K65</f>
        <v>3</v>
      </c>
      <c r="O65" s="13">
        <f t="shared" ref="O65:O69" si="72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71"/>
        <v>10</v>
      </c>
      <c r="L66" s="9">
        <v>30</v>
      </c>
      <c r="M66" s="9"/>
      <c r="N66" s="12">
        <f>L66/K66</f>
        <v>3</v>
      </c>
      <c r="O66" s="13">
        <f t="shared" si="72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181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83</v>
      </c>
      <c r="H67" s="9"/>
      <c r="I67" s="9">
        <v>1</v>
      </c>
      <c r="J67" s="9">
        <v>10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M67/5</f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>
        <f>SUM(S362:S363)</f>
        <v>60</v>
      </c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1"/>
        <v>10</v>
      </c>
      <c r="L68" s="9">
        <v>30</v>
      </c>
      <c r="M68" s="9"/>
      <c r="N68" s="12">
        <f>L68/K68</f>
        <v>3</v>
      </c>
      <c r="O68" s="13">
        <f t="shared" si="72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405</v>
      </c>
      <c r="H69" s="9"/>
      <c r="I69" s="9">
        <v>1</v>
      </c>
      <c r="J69" s="9">
        <v>15</v>
      </c>
      <c r="K69" s="9">
        <f t="shared" si="71"/>
        <v>15</v>
      </c>
      <c r="L69" s="9">
        <v>45</v>
      </c>
      <c r="M69" s="9"/>
      <c r="N69" s="12">
        <f t="shared" ref="N69:N76" si="73">L69/K69</f>
        <v>3</v>
      </c>
      <c r="O69" s="13">
        <f t="shared" si="72"/>
        <v>0</v>
      </c>
      <c r="P69" s="14"/>
      <c r="Q69" s="15">
        <f t="shared" ref="Q69:Q73" si="74">IF(K69=0,0,L69)</f>
        <v>45</v>
      </c>
      <c r="R69" s="16">
        <f t="shared" ref="R69:R76" si="75">IF(K69=0,0,M69/1.5)</f>
        <v>0</v>
      </c>
      <c r="S69" s="15">
        <f t="shared" ref="S69:S76" si="76">P69+Q69+R69</f>
        <v>45</v>
      </c>
      <c r="T69" s="178"/>
      <c r="U69" s="55"/>
    </row>
    <row r="70" spans="1:22" s="27" customFormat="1">
      <c r="A70" s="7"/>
      <c r="B70" s="8" t="s">
        <v>175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140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27" customFormat="1">
      <c r="A71" s="7"/>
      <c r="B71" s="8" t="s">
        <v>174</v>
      </c>
      <c r="C71" s="9">
        <v>1</v>
      </c>
      <c r="D71" s="8" t="s">
        <v>60</v>
      </c>
      <c r="E71" s="14" t="s">
        <v>23</v>
      </c>
      <c r="F71" s="11">
        <v>4</v>
      </c>
      <c r="G71" s="11" t="s">
        <v>139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77"/>
    </row>
    <row r="72" spans="1:22" s="111" customFormat="1" ht="15.95" hidden="1" customHeight="1">
      <c r="A72" s="99"/>
      <c r="B72" s="100" t="s">
        <v>176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1"/>
        <v>15</v>
      </c>
      <c r="L72" s="101"/>
      <c r="M72" s="101">
        <v>60</v>
      </c>
      <c r="N72" s="106">
        <f t="shared" si="73"/>
        <v>0</v>
      </c>
      <c r="O72" s="107">
        <f>M72/6</f>
        <v>10</v>
      </c>
      <c r="P72" s="103"/>
      <c r="Q72" s="108">
        <f t="shared" si="74"/>
        <v>0</v>
      </c>
      <c r="R72" s="109">
        <f>IF(K72=0,0,M72/1.5)</f>
        <v>40</v>
      </c>
      <c r="S72" s="108">
        <f t="shared" si="76"/>
        <v>40</v>
      </c>
      <c r="T72" s="177"/>
      <c r="U72" s="110"/>
      <c r="V72" s="110"/>
    </row>
    <row r="73" spans="1:22" s="111" customFormat="1" ht="15.95" hidden="1" customHeight="1">
      <c r="A73" s="99"/>
      <c r="B73" s="100" t="s">
        <v>177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1"/>
        <v>15</v>
      </c>
      <c r="L73" s="101"/>
      <c r="M73" s="101">
        <v>60</v>
      </c>
      <c r="N73" s="106">
        <f t="shared" si="73"/>
        <v>0</v>
      </c>
      <c r="O73" s="107">
        <f>M73/6</f>
        <v>10</v>
      </c>
      <c r="P73" s="103"/>
      <c r="Q73" s="108">
        <f t="shared" si="74"/>
        <v>0</v>
      </c>
      <c r="R73" s="109">
        <f>IF(K73=0,0,M73/1.5)</f>
        <v>40</v>
      </c>
      <c r="S73" s="108">
        <f t="shared" si="76"/>
        <v>40</v>
      </c>
      <c r="T73" s="177"/>
      <c r="U73" s="110"/>
      <c r="V73" s="110"/>
    </row>
    <row r="74" spans="1:22" s="122" customFormat="1" hidden="1">
      <c r="A74" s="115"/>
      <c r="B74" s="116" t="s">
        <v>176</v>
      </c>
      <c r="C74" s="117">
        <v>2</v>
      </c>
      <c r="D74" s="100" t="s">
        <v>60</v>
      </c>
      <c r="E74" s="118" t="s">
        <v>163</v>
      </c>
      <c r="F74" s="119"/>
      <c r="G74" s="119"/>
      <c r="H74" s="117"/>
      <c r="I74" s="117">
        <v>2</v>
      </c>
      <c r="J74" s="101">
        <v>15</v>
      </c>
      <c r="K74" s="117">
        <f t="shared" ref="K74:K76" si="77">J74-I74+1</f>
        <v>14</v>
      </c>
      <c r="L74" s="117"/>
      <c r="M74" s="117">
        <v>60</v>
      </c>
      <c r="N74" s="120">
        <f t="shared" si="73"/>
        <v>0</v>
      </c>
      <c r="O74" s="121">
        <v>0</v>
      </c>
      <c r="Q74" s="108"/>
      <c r="R74" s="109">
        <f t="shared" si="75"/>
        <v>40</v>
      </c>
      <c r="S74" s="123">
        <f t="shared" si="76"/>
        <v>40</v>
      </c>
      <c r="T74" s="181"/>
    </row>
    <row r="75" spans="1:22" s="110" customFormat="1" hidden="1">
      <c r="A75" s="124"/>
      <c r="B75" s="100" t="s">
        <v>177</v>
      </c>
      <c r="C75" s="101">
        <v>2</v>
      </c>
      <c r="D75" s="100" t="s">
        <v>60</v>
      </c>
      <c r="E75" s="125" t="s">
        <v>163</v>
      </c>
      <c r="F75" s="105"/>
      <c r="G75" s="105"/>
      <c r="H75" s="101"/>
      <c r="I75" s="101">
        <v>1</v>
      </c>
      <c r="J75" s="101">
        <v>15</v>
      </c>
      <c r="K75" s="101">
        <f t="shared" si="77"/>
        <v>15</v>
      </c>
      <c r="L75" s="101"/>
      <c r="M75" s="117">
        <v>60</v>
      </c>
      <c r="N75" s="106">
        <f t="shared" si="73"/>
        <v>0</v>
      </c>
      <c r="O75" s="107">
        <f t="shared" ref="O75:O76" si="78">M75/5</f>
        <v>12</v>
      </c>
      <c r="P75" s="103"/>
      <c r="Q75" s="108"/>
      <c r="R75" s="109">
        <f t="shared" si="75"/>
        <v>40</v>
      </c>
      <c r="S75" s="123">
        <f t="shared" si="76"/>
        <v>40</v>
      </c>
      <c r="T75" s="181"/>
    </row>
    <row r="76" spans="1:22" s="110" customFormat="1" hidden="1">
      <c r="A76" s="99"/>
      <c r="B76" s="100" t="s">
        <v>58</v>
      </c>
      <c r="C76" s="101">
        <v>2</v>
      </c>
      <c r="D76" s="100" t="s">
        <v>60</v>
      </c>
      <c r="E76" s="102" t="s">
        <v>169</v>
      </c>
      <c r="F76" s="105"/>
      <c r="G76" s="105"/>
      <c r="H76" s="101"/>
      <c r="I76" s="101">
        <v>1</v>
      </c>
      <c r="J76" s="101">
        <v>15</v>
      </c>
      <c r="K76" s="101">
        <f t="shared" si="77"/>
        <v>15</v>
      </c>
      <c r="L76" s="101">
        <v>45</v>
      </c>
      <c r="M76" s="101"/>
      <c r="N76" s="106">
        <f t="shared" si="73"/>
        <v>3</v>
      </c>
      <c r="O76" s="107">
        <f t="shared" si="78"/>
        <v>0</v>
      </c>
      <c r="P76" s="103"/>
      <c r="Q76" s="108">
        <f t="shared" ref="Q76" si="79">IF(K76=0,0,L76)</f>
        <v>45</v>
      </c>
      <c r="R76" s="109">
        <f t="shared" si="75"/>
        <v>0</v>
      </c>
      <c r="S76" s="108">
        <f t="shared" si="76"/>
        <v>45</v>
      </c>
      <c r="T76" s="178"/>
      <c r="U76" s="112"/>
    </row>
    <row r="77" spans="1:22" s="111" customFormat="1" ht="15.95" hidden="1" customHeight="1">
      <c r="A77" s="99"/>
      <c r="B77" s="100" t="s">
        <v>183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7"/>
      <c r="U77" s="110"/>
      <c r="V77" s="110"/>
    </row>
    <row r="78" spans="1:22" s="111" customFormat="1" ht="15.95" hidden="1" customHeight="1">
      <c r="A78" s="99"/>
      <c r="B78" s="100" t="s">
        <v>184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>
        <v>1</v>
      </c>
      <c r="J78" s="101">
        <v>15</v>
      </c>
      <c r="K78" s="101">
        <f>J78-I78+1</f>
        <v>15</v>
      </c>
      <c r="L78" s="101">
        <v>30</v>
      </c>
      <c r="M78" s="101"/>
      <c r="N78" s="106">
        <f>L78/K78</f>
        <v>2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8"/>
      <c r="U78" s="112"/>
      <c r="V78" s="110"/>
    </row>
    <row r="79" spans="1:22" s="111" customFormat="1" ht="15.95" hidden="1" customHeight="1">
      <c r="A79" s="99"/>
      <c r="B79" s="100" t="s">
        <v>153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7"/>
      <c r="U79" s="110"/>
      <c r="V79" s="110"/>
    </row>
    <row r="80" spans="1:22" s="111" customFormat="1" ht="15.95" hidden="1" customHeight="1">
      <c r="A80" s="99"/>
      <c r="B80" s="100" t="s">
        <v>154</v>
      </c>
      <c r="C80" s="101">
        <v>2</v>
      </c>
      <c r="D80" s="100" t="s">
        <v>60</v>
      </c>
      <c r="E80" s="102" t="s">
        <v>9</v>
      </c>
      <c r="F80" s="104"/>
      <c r="G80" s="105"/>
      <c r="H80" s="101"/>
      <c r="I80" s="101"/>
      <c r="J80" s="101"/>
      <c r="K80" s="101">
        <f>J80-I80+1</f>
        <v>1</v>
      </c>
      <c r="L80" s="101">
        <v>30</v>
      </c>
      <c r="M80" s="101"/>
      <c r="N80" s="106">
        <f>L80/K80</f>
        <v>30</v>
      </c>
      <c r="O80" s="107">
        <f>M80/6</f>
        <v>0</v>
      </c>
      <c r="P80" s="103"/>
      <c r="Q80" s="108">
        <f>IF(K80=0,0,L80)</f>
        <v>30</v>
      </c>
      <c r="R80" s="109">
        <f>IF(K80=0,0,M80/1.5)</f>
        <v>0</v>
      </c>
      <c r="S80" s="108">
        <f>P80+Q80+R80</f>
        <v>30</v>
      </c>
      <c r="T80" s="178"/>
      <c r="U80" s="112"/>
      <c r="V80" s="110"/>
    </row>
    <row r="81" spans="1:22" s="27" customFormat="1" ht="25.5">
      <c r="A81" s="3" t="s">
        <v>15</v>
      </c>
      <c r="B81" s="3" t="s">
        <v>16</v>
      </c>
      <c r="C81" s="4" t="s">
        <v>149</v>
      </c>
      <c r="D81" s="3" t="s">
        <v>17</v>
      </c>
      <c r="E81" s="3" t="s">
        <v>18</v>
      </c>
      <c r="F81" s="3" t="s">
        <v>19</v>
      </c>
      <c r="G81" s="3" t="s">
        <v>20</v>
      </c>
      <c r="H81" s="4" t="s">
        <v>1</v>
      </c>
      <c r="I81" s="3" t="s">
        <v>21</v>
      </c>
      <c r="J81" s="3" t="s">
        <v>22</v>
      </c>
      <c r="K81" s="4" t="s">
        <v>2</v>
      </c>
      <c r="L81" s="3" t="s">
        <v>33</v>
      </c>
      <c r="M81" s="3" t="s">
        <v>34</v>
      </c>
      <c r="N81" s="5" t="s">
        <v>3</v>
      </c>
      <c r="O81" s="5" t="s">
        <v>4</v>
      </c>
      <c r="P81" s="4" t="s">
        <v>32</v>
      </c>
      <c r="Q81" s="3" t="s">
        <v>5</v>
      </c>
      <c r="R81" s="3" t="s">
        <v>6</v>
      </c>
      <c r="S81" s="6" t="s">
        <v>7</v>
      </c>
      <c r="T81" s="179"/>
      <c r="U81" s="84" t="s">
        <v>105</v>
      </c>
      <c r="V81" s="84" t="s">
        <v>106</v>
      </c>
    </row>
    <row r="82" spans="1:22" s="14" customFormat="1">
      <c r="A82" s="186" t="s">
        <v>135</v>
      </c>
      <c r="B82" s="8" t="s">
        <v>281</v>
      </c>
      <c r="C82" s="9">
        <v>1</v>
      </c>
      <c r="D82" s="8" t="s">
        <v>45</v>
      </c>
      <c r="E82" s="14" t="s">
        <v>99</v>
      </c>
      <c r="F82" s="9">
        <v>2</v>
      </c>
      <c r="G82" s="11" t="s">
        <v>36</v>
      </c>
      <c r="H82" s="9"/>
      <c r="I82" s="9">
        <v>6</v>
      </c>
      <c r="J82" s="9">
        <v>15</v>
      </c>
      <c r="K82" s="9">
        <f>J82-I82+1</f>
        <v>10</v>
      </c>
      <c r="L82" s="9"/>
      <c r="M82" s="9">
        <v>60</v>
      </c>
      <c r="N82" s="12"/>
      <c r="O82" s="13">
        <f>M82/6</f>
        <v>10</v>
      </c>
      <c r="Q82" s="15">
        <f>IF(K82=0,0,L82)</f>
        <v>0</v>
      </c>
      <c r="R82" s="16">
        <f>IF(K82=0,0,M82/1.5)</f>
        <v>40</v>
      </c>
      <c r="S82" s="15">
        <f>P82+Q82+R82</f>
        <v>40</v>
      </c>
      <c r="T82" s="177"/>
      <c r="V82" s="187"/>
    </row>
    <row r="83" spans="1:22" s="27" customFormat="1">
      <c r="A83" s="98" t="s">
        <v>144</v>
      </c>
      <c r="B83" s="8" t="s">
        <v>148</v>
      </c>
      <c r="C83" s="9">
        <v>1</v>
      </c>
      <c r="D83" s="8" t="s">
        <v>45</v>
      </c>
      <c r="E83" s="14" t="s">
        <v>121</v>
      </c>
      <c r="F83" s="24">
        <v>3</v>
      </c>
      <c r="G83" s="11" t="s">
        <v>139</v>
      </c>
      <c r="H83" s="9"/>
      <c r="I83" s="9">
        <v>1</v>
      </c>
      <c r="J83" s="9">
        <v>15</v>
      </c>
      <c r="K83" s="9">
        <f>J83-I83+1</f>
        <v>15</v>
      </c>
      <c r="L83" s="9">
        <v>30</v>
      </c>
      <c r="M83" s="9"/>
      <c r="N83" s="12">
        <f>L83/K83</f>
        <v>2</v>
      </c>
      <c r="O83" s="13">
        <f>M83/5</f>
        <v>0</v>
      </c>
      <c r="P83" s="14"/>
      <c r="Q83" s="15">
        <f>IF(K83=0,0,L83)</f>
        <v>30</v>
      </c>
      <c r="R83" s="16">
        <f>IF(K83=0,0,M83/1.5)</f>
        <v>0</v>
      </c>
      <c r="S83" s="15">
        <f>P83+Q83+R83</f>
        <v>30</v>
      </c>
      <c r="T83" s="178"/>
      <c r="U83" s="55"/>
    </row>
    <row r="84" spans="1:22" s="27" customFormat="1">
      <c r="A84" s="98" t="s">
        <v>252</v>
      </c>
      <c r="B84" s="8" t="s">
        <v>58</v>
      </c>
      <c r="C84" s="9">
        <v>1</v>
      </c>
      <c r="D84" s="8" t="s">
        <v>45</v>
      </c>
      <c r="E84" s="14" t="s">
        <v>111</v>
      </c>
      <c r="F84" s="24">
        <v>3</v>
      </c>
      <c r="G84" s="11" t="s">
        <v>140</v>
      </c>
      <c r="H84" s="9"/>
      <c r="I84" s="9">
        <v>1</v>
      </c>
      <c r="J84" s="9">
        <v>15</v>
      </c>
      <c r="K84" s="9">
        <f t="shared" ref="K84:K102" si="80">J84-I84+1</f>
        <v>15</v>
      </c>
      <c r="L84" s="9">
        <v>30</v>
      </c>
      <c r="M84" s="9"/>
      <c r="N84" s="12">
        <f t="shared" ref="N84:N102" si="81">L84/K84</f>
        <v>2</v>
      </c>
      <c r="O84" s="13">
        <f>M84/5</f>
        <v>0</v>
      </c>
      <c r="P84" s="14"/>
      <c r="Q84" s="15">
        <f t="shared" ref="Q84:Q102" si="82">IF(K84=0,0,L84)</f>
        <v>30</v>
      </c>
      <c r="R84" s="16">
        <f t="shared" ref="R84:R102" si="83">IF(K84=0,0,M84/1.5)</f>
        <v>0</v>
      </c>
      <c r="S84" s="15">
        <f t="shared" ref="S84:S102" si="84">P84+Q84+R84</f>
        <v>30</v>
      </c>
      <c r="T84" s="178"/>
      <c r="U84" s="55"/>
    </row>
    <row r="85" spans="1:22" s="14" customFormat="1">
      <c r="A85" s="186" t="s">
        <v>134</v>
      </c>
      <c r="B85" s="8" t="s">
        <v>374</v>
      </c>
      <c r="C85" s="9">
        <v>1</v>
      </c>
      <c r="D85" s="8" t="s">
        <v>45</v>
      </c>
      <c r="E85" s="14" t="s">
        <v>365</v>
      </c>
      <c r="F85" s="9">
        <v>3</v>
      </c>
      <c r="G85" s="11" t="s">
        <v>36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134</v>
      </c>
      <c r="B86" s="8" t="s">
        <v>375</v>
      </c>
      <c r="C86" s="9">
        <v>1</v>
      </c>
      <c r="D86" s="8" t="s">
        <v>45</v>
      </c>
      <c r="E86" s="14" t="s">
        <v>365</v>
      </c>
      <c r="F86" s="9">
        <v>3</v>
      </c>
      <c r="G86" s="11" t="s">
        <v>37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135</v>
      </c>
      <c r="B87" s="8" t="s">
        <v>331</v>
      </c>
      <c r="C87" s="9">
        <v>1</v>
      </c>
      <c r="D87" s="8" t="s">
        <v>45</v>
      </c>
      <c r="E87" s="14" t="s">
        <v>364</v>
      </c>
      <c r="F87" s="9">
        <v>4</v>
      </c>
      <c r="G87" s="11" t="s">
        <v>37</v>
      </c>
      <c r="H87" s="9"/>
      <c r="I87" s="9">
        <v>6</v>
      </c>
      <c r="J87" s="9">
        <v>10</v>
      </c>
      <c r="K87" s="9">
        <f>J87-I87+1</f>
        <v>5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27" customFormat="1">
      <c r="A88" s="98" t="s">
        <v>252</v>
      </c>
      <c r="B88" s="8" t="s">
        <v>56</v>
      </c>
      <c r="C88" s="9">
        <v>1</v>
      </c>
      <c r="D88" s="8" t="s">
        <v>45</v>
      </c>
      <c r="E88" s="14" t="s">
        <v>111</v>
      </c>
      <c r="F88" s="11">
        <v>5</v>
      </c>
      <c r="G88" s="11" t="s">
        <v>75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7" customFormat="1">
      <c r="A89" s="98" t="s">
        <v>144</v>
      </c>
      <c r="B89" s="8" t="s">
        <v>57</v>
      </c>
      <c r="C89" s="9">
        <v>1</v>
      </c>
      <c r="D89" s="8" t="s">
        <v>45</v>
      </c>
      <c r="E89" s="14" t="s">
        <v>111</v>
      </c>
      <c r="F89" s="24">
        <v>5</v>
      </c>
      <c r="G89" s="11" t="s">
        <v>83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6" customFormat="1" ht="15.95" customHeight="1">
      <c r="A90" s="30" t="s">
        <v>249</v>
      </c>
      <c r="B90" s="8" t="s">
        <v>172</v>
      </c>
      <c r="C90" s="9">
        <v>1</v>
      </c>
      <c r="D90" s="8" t="s">
        <v>45</v>
      </c>
      <c r="E90" s="10" t="s">
        <v>173</v>
      </c>
      <c r="F90" s="24">
        <v>5</v>
      </c>
      <c r="G90" s="11" t="s">
        <v>139</v>
      </c>
      <c r="H90" s="9"/>
      <c r="I90" s="9">
        <v>1</v>
      </c>
      <c r="J90" s="9">
        <v>10</v>
      </c>
      <c r="K90" s="9">
        <f t="shared" si="80"/>
        <v>10</v>
      </c>
      <c r="L90" s="9"/>
      <c r="M90" s="9">
        <v>30</v>
      </c>
      <c r="N90" s="12">
        <f t="shared" si="81"/>
        <v>0</v>
      </c>
      <c r="O90" s="13">
        <f>M90/6</f>
        <v>5</v>
      </c>
      <c r="P90" s="14"/>
      <c r="Q90" s="15">
        <f t="shared" si="82"/>
        <v>0</v>
      </c>
      <c r="R90" s="16">
        <f t="shared" si="83"/>
        <v>20</v>
      </c>
      <c r="S90" s="15">
        <f t="shared" si="84"/>
        <v>20</v>
      </c>
      <c r="T90" s="178"/>
      <c r="U90" s="55"/>
      <c r="V90" s="27"/>
    </row>
    <row r="91" spans="1:22" s="14" customFormat="1">
      <c r="A91" s="186" t="s">
        <v>135</v>
      </c>
      <c r="B91" s="8" t="s">
        <v>323</v>
      </c>
      <c r="C91" s="9">
        <v>1</v>
      </c>
      <c r="D91" s="8" t="s">
        <v>45</v>
      </c>
      <c r="E91" s="14" t="s">
        <v>364</v>
      </c>
      <c r="F91" s="9">
        <v>5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187"/>
    </row>
    <row r="92" spans="1:22" s="40" customFormat="1">
      <c r="A92" s="174" t="s">
        <v>135</v>
      </c>
      <c r="B92" s="38" t="s">
        <v>329</v>
      </c>
      <c r="C92" s="39">
        <v>1</v>
      </c>
      <c r="D92" s="38" t="s">
        <v>45</v>
      </c>
      <c r="E92" s="40" t="s">
        <v>364</v>
      </c>
      <c r="F92" s="39">
        <v>5</v>
      </c>
      <c r="G92" s="41" t="s">
        <v>37</v>
      </c>
      <c r="H92" s="39"/>
      <c r="I92" s="39">
        <v>6</v>
      </c>
      <c r="J92" s="39">
        <v>10</v>
      </c>
      <c r="K92" s="39">
        <f>J92-I92+1</f>
        <v>5</v>
      </c>
      <c r="L92" s="39"/>
      <c r="M92" s="39">
        <v>30</v>
      </c>
      <c r="N92" s="42"/>
      <c r="O92" s="43">
        <f>M92/6</f>
        <v>5</v>
      </c>
      <c r="Q92" s="44">
        <f>IF(K92=0,0,L92)</f>
        <v>0</v>
      </c>
      <c r="R92" s="97">
        <f>IF(K92=0,0,M92/1.5)</f>
        <v>20</v>
      </c>
      <c r="S92" s="44">
        <f>P92+Q92+R92</f>
        <v>20</v>
      </c>
      <c r="T92" s="207"/>
      <c r="V92" s="172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5">J93-I93+1</f>
        <v>15</v>
      </c>
      <c r="L93" s="9">
        <v>30</v>
      </c>
      <c r="M93" s="9"/>
      <c r="N93" s="12">
        <f>L93/K93</f>
        <v>2</v>
      </c>
      <c r="O93" s="13">
        <f t="shared" ref="O93" si="86">M93/6</f>
        <v>0</v>
      </c>
      <c r="Q93" s="15">
        <f t="shared" ref="Q93" si="87">IF(K93=0,0,L93)</f>
        <v>30</v>
      </c>
      <c r="R93" s="16">
        <f t="shared" ref="R93" si="88">IF(K93=0,0,M93/1.5)</f>
        <v>0</v>
      </c>
      <c r="S93" s="15">
        <f t="shared" ref="S93" si="89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0">J94-I94+1</f>
        <v>15</v>
      </c>
      <c r="L94" s="9">
        <v>30</v>
      </c>
      <c r="M94" s="9"/>
      <c r="N94" s="12">
        <f>L94/K94</f>
        <v>2</v>
      </c>
      <c r="O94" s="13">
        <f t="shared" ref="O94" si="91">M94/6</f>
        <v>0</v>
      </c>
      <c r="Q94" s="15">
        <f t="shared" ref="Q94" si="92">IF(K94=0,0,L94)</f>
        <v>30</v>
      </c>
      <c r="R94" s="16">
        <f t="shared" ref="R94" si="93">IF(K94=0,0,M94/1.5)</f>
        <v>0</v>
      </c>
      <c r="S94" s="15">
        <f t="shared" ref="S94" si="94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401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0"/>
        <v>1</v>
      </c>
      <c r="L96" s="101">
        <v>30</v>
      </c>
      <c r="M96" s="101"/>
      <c r="N96" s="106">
        <f t="shared" si="81"/>
        <v>30</v>
      </c>
      <c r="O96" s="107"/>
      <c r="P96" s="103"/>
      <c r="Q96" s="108">
        <f t="shared" si="82"/>
        <v>30</v>
      </c>
      <c r="R96" s="109">
        <f t="shared" si="83"/>
        <v>0</v>
      </c>
      <c r="S96" s="108">
        <f t="shared" si="84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0"/>
        <v>1</v>
      </c>
      <c r="L97" s="101">
        <v>30</v>
      </c>
      <c r="M97" s="101"/>
      <c r="N97" s="106">
        <f t="shared" si="81"/>
        <v>30</v>
      </c>
      <c r="O97" s="107">
        <f t="shared" ref="O97:O100" si="95">M97/6</f>
        <v>0</v>
      </c>
      <c r="P97" s="103"/>
      <c r="Q97" s="108">
        <f t="shared" si="82"/>
        <v>30</v>
      </c>
      <c r="R97" s="109">
        <f t="shared" si="83"/>
        <v>0</v>
      </c>
      <c r="S97" s="108">
        <f t="shared" si="84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0"/>
        <v>1</v>
      </c>
      <c r="L98" s="101">
        <v>30</v>
      </c>
      <c r="M98" s="101"/>
      <c r="N98" s="106">
        <f t="shared" si="81"/>
        <v>30</v>
      </c>
      <c r="O98" s="107">
        <f t="shared" si="95"/>
        <v>0</v>
      </c>
      <c r="P98" s="103"/>
      <c r="Q98" s="108">
        <f t="shared" si="82"/>
        <v>30</v>
      </c>
      <c r="R98" s="109">
        <f t="shared" si="83"/>
        <v>0</v>
      </c>
      <c r="S98" s="108">
        <f t="shared" si="84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0"/>
        <v>15</v>
      </c>
      <c r="L99" s="101">
        <v>30</v>
      </c>
      <c r="M99" s="101"/>
      <c r="N99" s="106">
        <f t="shared" si="81"/>
        <v>2</v>
      </c>
      <c r="O99" s="107">
        <f t="shared" si="95"/>
        <v>0</v>
      </c>
      <c r="P99" s="103"/>
      <c r="Q99" s="108">
        <f t="shared" si="82"/>
        <v>30</v>
      </c>
      <c r="R99" s="109">
        <f t="shared" si="83"/>
        <v>0</v>
      </c>
      <c r="S99" s="108">
        <f t="shared" si="84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0"/>
        <v>15</v>
      </c>
      <c r="L100" s="101">
        <v>30</v>
      </c>
      <c r="M100" s="101"/>
      <c r="N100" s="106">
        <f t="shared" si="81"/>
        <v>2</v>
      </c>
      <c r="O100" s="107">
        <f t="shared" si="95"/>
        <v>0</v>
      </c>
      <c r="P100" s="103"/>
      <c r="Q100" s="108">
        <f t="shared" si="82"/>
        <v>30</v>
      </c>
      <c r="R100" s="109">
        <f t="shared" si="83"/>
        <v>0</v>
      </c>
      <c r="S100" s="108">
        <f t="shared" si="84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0"/>
        <v>1</v>
      </c>
      <c r="L101" s="101"/>
      <c r="M101" s="101">
        <v>60</v>
      </c>
      <c r="N101" s="106">
        <f t="shared" si="81"/>
        <v>0</v>
      </c>
      <c r="O101" s="107">
        <f>M101/6</f>
        <v>10</v>
      </c>
      <c r="P101" s="103"/>
      <c r="Q101" s="108">
        <f t="shared" si="82"/>
        <v>0</v>
      </c>
      <c r="R101" s="109">
        <f t="shared" si="83"/>
        <v>40</v>
      </c>
      <c r="S101" s="108">
        <f t="shared" si="84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0"/>
        <v>1</v>
      </c>
      <c r="L102" s="101"/>
      <c r="M102" s="101">
        <v>60</v>
      </c>
      <c r="N102" s="106">
        <f t="shared" si="81"/>
        <v>0</v>
      </c>
      <c r="O102" s="107">
        <f>M102/6</f>
        <v>10</v>
      </c>
      <c r="P102" s="103"/>
      <c r="Q102" s="108">
        <f t="shared" si="82"/>
        <v>0</v>
      </c>
      <c r="R102" s="109">
        <f t="shared" si="83"/>
        <v>40</v>
      </c>
      <c r="S102" s="108">
        <f t="shared" si="84"/>
        <v>40</v>
      </c>
      <c r="T102" s="177">
        <f>SUM(S82:S102)</f>
        <v>600</v>
      </c>
      <c r="U102" s="110"/>
      <c r="V102" s="110"/>
    </row>
    <row r="103" spans="1:22" s="27" customFormat="1" ht="25.5">
      <c r="A103" s="3" t="s">
        <v>15</v>
      </c>
      <c r="B103" s="3" t="s">
        <v>16</v>
      </c>
      <c r="C103" s="4" t="s">
        <v>149</v>
      </c>
      <c r="D103" s="3" t="s">
        <v>17</v>
      </c>
      <c r="E103" s="3" t="s">
        <v>18</v>
      </c>
      <c r="F103" s="3" t="s">
        <v>19</v>
      </c>
      <c r="G103" s="3" t="s">
        <v>20</v>
      </c>
      <c r="H103" s="4" t="s">
        <v>1</v>
      </c>
      <c r="I103" s="3" t="s">
        <v>21</v>
      </c>
      <c r="J103" s="3" t="s">
        <v>22</v>
      </c>
      <c r="K103" s="4" t="s">
        <v>2</v>
      </c>
      <c r="L103" s="3" t="s">
        <v>33</v>
      </c>
      <c r="M103" s="3" t="s">
        <v>34</v>
      </c>
      <c r="N103" s="5" t="s">
        <v>3</v>
      </c>
      <c r="O103" s="5" t="s">
        <v>4</v>
      </c>
      <c r="P103" s="4" t="s">
        <v>32</v>
      </c>
      <c r="Q103" s="3" t="s">
        <v>5</v>
      </c>
      <c r="R103" s="3" t="s">
        <v>6</v>
      </c>
      <c r="S103" s="6" t="s">
        <v>7</v>
      </c>
      <c r="T103" s="179"/>
      <c r="U103" s="84" t="s">
        <v>105</v>
      </c>
      <c r="V103" s="84" t="s">
        <v>106</v>
      </c>
    </row>
    <row r="104" spans="1:22" s="14" customFormat="1">
      <c r="A104" s="186" t="s">
        <v>135</v>
      </c>
      <c r="B104" s="8" t="s">
        <v>330</v>
      </c>
      <c r="C104" s="9">
        <v>1</v>
      </c>
      <c r="D104" s="8" t="s">
        <v>30</v>
      </c>
      <c r="E104" s="14" t="s">
        <v>364</v>
      </c>
      <c r="F104" s="9">
        <v>3</v>
      </c>
      <c r="G104" s="11" t="s">
        <v>36</v>
      </c>
      <c r="H104" s="9"/>
      <c r="I104" s="9">
        <v>16</v>
      </c>
      <c r="J104" s="9">
        <v>23</v>
      </c>
      <c r="K104" s="9">
        <f>J104-I104+1</f>
        <v>8</v>
      </c>
      <c r="L104" s="9"/>
      <c r="M104" s="9">
        <v>30</v>
      </c>
      <c r="N104" s="12"/>
      <c r="O104" s="13">
        <f>M104/6</f>
        <v>5</v>
      </c>
      <c r="Q104" s="15">
        <f>IF(K104=0,0,L104)</f>
        <v>0</v>
      </c>
      <c r="R104" s="16">
        <f>IF(K104=0,0,M104/1.5)</f>
        <v>20</v>
      </c>
      <c r="S104" s="15">
        <f>P104+Q104+R104</f>
        <v>20</v>
      </c>
      <c r="T104" s="177"/>
      <c r="V104" s="187"/>
    </row>
    <row r="105" spans="1:22" s="27" customFormat="1">
      <c r="A105" s="98" t="s">
        <v>134</v>
      </c>
      <c r="B105" s="8" t="s">
        <v>181</v>
      </c>
      <c r="C105" s="9">
        <v>1</v>
      </c>
      <c r="D105" s="46" t="s">
        <v>30</v>
      </c>
      <c r="E105" s="14" t="s">
        <v>276</v>
      </c>
      <c r="F105" s="24">
        <v>4</v>
      </c>
      <c r="G105" s="11" t="s">
        <v>36</v>
      </c>
      <c r="H105" s="9"/>
      <c r="I105" s="9">
        <v>1</v>
      </c>
      <c r="J105" s="9">
        <v>5</v>
      </c>
      <c r="K105" s="9">
        <f t="shared" ref="K105" si="96">J105-I105+1</f>
        <v>5</v>
      </c>
      <c r="L105" s="9"/>
      <c r="M105" s="9">
        <v>30</v>
      </c>
      <c r="N105" s="12"/>
      <c r="O105" s="13">
        <f t="shared" ref="O105" si="97">M105/6</f>
        <v>5</v>
      </c>
      <c r="P105" s="14"/>
      <c r="Q105" s="15">
        <f t="shared" ref="Q105" si="98">IF(K105=0,0,L105)</f>
        <v>0</v>
      </c>
      <c r="R105" s="16">
        <f t="shared" ref="R105" si="99">IF(K105=0,0,M105/1.5)</f>
        <v>20</v>
      </c>
      <c r="S105" s="15">
        <f t="shared" ref="S105:S106" si="100">P105+Q105+R105</f>
        <v>20</v>
      </c>
      <c r="T105" s="177"/>
      <c r="V105" s="85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277</v>
      </c>
      <c r="F106" s="24">
        <v>4</v>
      </c>
      <c r="G106" s="11" t="s">
        <v>37</v>
      </c>
      <c r="H106" s="9"/>
      <c r="I106" s="9">
        <v>1</v>
      </c>
      <c r="J106" s="9">
        <v>5</v>
      </c>
      <c r="K106" s="9">
        <f t="shared" ref="K106:K108" si="101">J106-I106+1</f>
        <v>5</v>
      </c>
      <c r="L106" s="9"/>
      <c r="M106" s="9">
        <v>30</v>
      </c>
      <c r="N106" s="12"/>
      <c r="O106" s="13">
        <f t="shared" ref="O106:O108" si="102">M106/6</f>
        <v>5</v>
      </c>
      <c r="P106" s="14"/>
      <c r="Q106" s="15">
        <f t="shared" ref="Q106:Q108" si="103">IF(K106=0,0,L106)</f>
        <v>0</v>
      </c>
      <c r="R106" s="16">
        <f t="shared" ref="R106:R108" si="104">IF(K106=0,0,M106/1.5)</f>
        <v>20</v>
      </c>
      <c r="S106" s="15">
        <f t="shared" si="100"/>
        <v>20</v>
      </c>
      <c r="T106" s="177"/>
      <c r="V106" s="85"/>
    </row>
    <row r="107" spans="1:22" s="27" customFormat="1">
      <c r="A107" s="98" t="s">
        <v>134</v>
      </c>
      <c r="B107" s="8" t="s">
        <v>184</v>
      </c>
      <c r="C107" s="9">
        <v>1</v>
      </c>
      <c r="D107" s="46" t="s">
        <v>30</v>
      </c>
      <c r="E107" s="14" t="s">
        <v>276</v>
      </c>
      <c r="F107" s="24">
        <v>4</v>
      </c>
      <c r="G107" s="11" t="s">
        <v>36</v>
      </c>
      <c r="H107" s="9"/>
      <c r="I107" s="9">
        <v>6</v>
      </c>
      <c r="J107" s="9">
        <v>10</v>
      </c>
      <c r="K107" s="9">
        <f t="shared" ref="K107" si="105">J107-I107+1</f>
        <v>5</v>
      </c>
      <c r="L107" s="9"/>
      <c r="M107" s="9">
        <v>30</v>
      </c>
      <c r="N107" s="12"/>
      <c r="O107" s="13">
        <f t="shared" ref="O107" si="106">M107/6</f>
        <v>5</v>
      </c>
      <c r="P107" s="14"/>
      <c r="Q107" s="15">
        <f t="shared" ref="Q107" si="107">IF(K107=0,0,L107)</f>
        <v>0</v>
      </c>
      <c r="R107" s="16">
        <f t="shared" ref="R107" si="108">IF(K107=0,0,M107/1.5)</f>
        <v>20</v>
      </c>
      <c r="S107" s="15">
        <f t="shared" ref="S107" si="109">P107+Q107+R107</f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277</v>
      </c>
      <c r="F108" s="24">
        <v>4</v>
      </c>
      <c r="G108" s="11" t="s">
        <v>37</v>
      </c>
      <c r="H108" s="9"/>
      <c r="I108" s="9">
        <v>6</v>
      </c>
      <c r="J108" s="9">
        <v>10</v>
      </c>
      <c r="K108" s="9">
        <f t="shared" si="101"/>
        <v>5</v>
      </c>
      <c r="L108" s="9"/>
      <c r="M108" s="9">
        <v>30</v>
      </c>
      <c r="N108" s="12"/>
      <c r="O108" s="13">
        <f t="shared" si="102"/>
        <v>5</v>
      </c>
      <c r="P108" s="14"/>
      <c r="Q108" s="15">
        <f t="shared" si="103"/>
        <v>0</v>
      </c>
      <c r="R108" s="16">
        <f t="shared" si="104"/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7" t="s">
        <v>251</v>
      </c>
      <c r="B109" s="8" t="s">
        <v>153</v>
      </c>
      <c r="C109" s="9">
        <v>1</v>
      </c>
      <c r="D109" s="46" t="s">
        <v>30</v>
      </c>
      <c r="E109" s="10" t="s">
        <v>23</v>
      </c>
      <c r="F109" s="11">
        <v>5</v>
      </c>
      <c r="G109" s="11" t="s">
        <v>75</v>
      </c>
      <c r="H109" s="9"/>
      <c r="I109" s="9">
        <v>1</v>
      </c>
      <c r="J109" s="9">
        <v>10</v>
      </c>
      <c r="K109" s="9">
        <f t="shared" ref="K109" si="111">J109-I109+1</f>
        <v>10</v>
      </c>
      <c r="L109" s="9">
        <v>30</v>
      </c>
      <c r="M109" s="9"/>
      <c r="N109" s="12">
        <f t="shared" ref="N109" si="112">L109/K109</f>
        <v>3</v>
      </c>
      <c r="O109" s="13">
        <f>M109/5</f>
        <v>0</v>
      </c>
      <c r="P109" s="14"/>
      <c r="Q109" s="15">
        <f>IF(K109=0,0,L109)</f>
        <v>30</v>
      </c>
      <c r="R109" s="16">
        <f t="shared" ref="R109" si="113">IF(K109=0,0,M109/1.5)</f>
        <v>0</v>
      </c>
      <c r="S109" s="15">
        <f t="shared" ref="S109" si="114">P109+Q109+R109</f>
        <v>30</v>
      </c>
      <c r="T109" s="177"/>
    </row>
    <row r="110" spans="1:22" s="27" customFormat="1">
      <c r="A110" s="7" t="s">
        <v>250</v>
      </c>
      <c r="B110" s="8" t="s">
        <v>154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83</v>
      </c>
      <c r="H110" s="9"/>
      <c r="I110" s="9">
        <v>1</v>
      </c>
      <c r="J110" s="9">
        <v>10</v>
      </c>
      <c r="K110" s="9">
        <f t="shared" ref="K110" si="115">J110-I110+1</f>
        <v>10</v>
      </c>
      <c r="L110" s="9">
        <v>30</v>
      </c>
      <c r="M110" s="9"/>
      <c r="N110" s="12">
        <f t="shared" ref="N110" si="116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7">IF(K110=0,0,M110/1.5)</f>
        <v>0</v>
      </c>
      <c r="S110" s="15">
        <f t="shared" ref="S110" si="118">P110+Q110+R110</f>
        <v>30</v>
      </c>
      <c r="T110" s="177"/>
    </row>
    <row r="111" spans="1:22" s="14" customFormat="1">
      <c r="A111" s="7"/>
      <c r="B111" s="8" t="s">
        <v>353</v>
      </c>
      <c r="C111" s="9">
        <v>1</v>
      </c>
      <c r="D111" s="8" t="s">
        <v>30</v>
      </c>
      <c r="E111" s="10" t="s">
        <v>23</v>
      </c>
      <c r="F111" s="11">
        <v>5</v>
      </c>
      <c r="G111" s="11" t="s">
        <v>102</v>
      </c>
      <c r="H111" s="9"/>
      <c r="I111" s="9">
        <v>6</v>
      </c>
      <c r="J111" s="9">
        <v>23</v>
      </c>
      <c r="K111" s="9">
        <f t="shared" ref="K111:K115" si="119">J111-I111+1</f>
        <v>18</v>
      </c>
      <c r="L111" s="9">
        <v>30</v>
      </c>
      <c r="M111" s="9"/>
      <c r="N111" s="12">
        <f t="shared" ref="N111:N115" si="120">L111/K111</f>
        <v>1.6666666666666667</v>
      </c>
      <c r="O111" s="13">
        <f t="shared" ref="O111" si="121">M111/6</f>
        <v>0</v>
      </c>
      <c r="Q111" s="15">
        <f t="shared" ref="Q111" si="122">IF(K111=0,0,L111)</f>
        <v>30</v>
      </c>
      <c r="R111" s="16">
        <f t="shared" ref="R111:R115" si="123">IF(K111=0,0,M111/1.5)</f>
        <v>0</v>
      </c>
      <c r="S111" s="15">
        <f t="shared" ref="S111:S115" si="124">P111+Q111+R111</f>
        <v>30</v>
      </c>
      <c r="T111" s="177"/>
    </row>
    <row r="112" spans="1:22" s="27" customFormat="1">
      <c r="A112" s="7" t="s">
        <v>253</v>
      </c>
      <c r="B112" s="8" t="s">
        <v>148</v>
      </c>
      <c r="C112" s="9">
        <v>1</v>
      </c>
      <c r="D112" s="46" t="s">
        <v>30</v>
      </c>
      <c r="E112" s="14" t="s">
        <v>201</v>
      </c>
      <c r="F112" s="24">
        <v>6</v>
      </c>
      <c r="G112" s="11" t="s">
        <v>83</v>
      </c>
      <c r="H112" s="9"/>
      <c r="I112" s="9">
        <v>1</v>
      </c>
      <c r="J112" s="9">
        <v>15</v>
      </c>
      <c r="K112" s="9">
        <f>J112-I112+1</f>
        <v>15</v>
      </c>
      <c r="L112" s="9">
        <v>30</v>
      </c>
      <c r="M112" s="9"/>
      <c r="N112" s="12">
        <f>L112/K112</f>
        <v>2</v>
      </c>
      <c r="O112" s="13">
        <f>M112/5</f>
        <v>0</v>
      </c>
      <c r="P112" s="14"/>
      <c r="Q112" s="15">
        <f>IF(K112=0,0,L112)</f>
        <v>30</v>
      </c>
      <c r="R112" s="16">
        <f>IF(K112=0,0,M112/1.5)</f>
        <v>0</v>
      </c>
      <c r="S112" s="15">
        <f>P112+Q112+R112</f>
        <v>30</v>
      </c>
      <c r="T112" s="178"/>
      <c r="U112" s="55"/>
    </row>
    <row r="113" spans="1:22" s="14" customFormat="1">
      <c r="A113" s="7" t="s">
        <v>360</v>
      </c>
      <c r="B113" s="8" t="s">
        <v>351</v>
      </c>
      <c r="C113" s="9">
        <v>1</v>
      </c>
      <c r="D113" s="8" t="s">
        <v>30</v>
      </c>
      <c r="E113" s="14" t="s">
        <v>294</v>
      </c>
      <c r="F113" s="11">
        <v>6</v>
      </c>
      <c r="G113" s="11" t="s">
        <v>396</v>
      </c>
      <c r="H113" s="9"/>
      <c r="I113" s="9">
        <v>5</v>
      </c>
      <c r="J113" s="9">
        <v>23</v>
      </c>
      <c r="K113" s="9">
        <f t="shared" si="119"/>
        <v>19</v>
      </c>
      <c r="L113" s="9">
        <v>30</v>
      </c>
      <c r="M113" s="9"/>
      <c r="N113" s="12">
        <f t="shared" si="120"/>
        <v>1.5789473684210527</v>
      </c>
      <c r="O113" s="13">
        <f t="shared" ref="O113:O114" si="125">M113/6</f>
        <v>0</v>
      </c>
      <c r="Q113" s="15">
        <f t="shared" ref="Q113:Q114" si="126">IF(K113=0,0,L113)</f>
        <v>30</v>
      </c>
      <c r="R113" s="16">
        <f t="shared" si="123"/>
        <v>0</v>
      </c>
      <c r="S113" s="15">
        <f t="shared" si="124"/>
        <v>30</v>
      </c>
      <c r="T113" s="177"/>
    </row>
    <row r="114" spans="1:22" s="14" customFormat="1">
      <c r="A114" s="7" t="s">
        <v>134</v>
      </c>
      <c r="B114" s="8" t="s">
        <v>358</v>
      </c>
      <c r="C114" s="9">
        <v>1</v>
      </c>
      <c r="D114" s="8" t="s">
        <v>30</v>
      </c>
      <c r="E114" s="10" t="s">
        <v>357</v>
      </c>
      <c r="F114" s="11">
        <v>7</v>
      </c>
      <c r="G114" s="11" t="s">
        <v>36</v>
      </c>
      <c r="H114" s="9"/>
      <c r="I114" s="9">
        <v>16</v>
      </c>
      <c r="J114" s="9">
        <v>23</v>
      </c>
      <c r="K114" s="9">
        <f t="shared" si="119"/>
        <v>8</v>
      </c>
      <c r="L114" s="9"/>
      <c r="M114" s="9">
        <v>30</v>
      </c>
      <c r="N114" s="12">
        <f t="shared" si="120"/>
        <v>0</v>
      </c>
      <c r="O114" s="13">
        <f t="shared" si="125"/>
        <v>5</v>
      </c>
      <c r="Q114" s="15">
        <f t="shared" si="126"/>
        <v>0</v>
      </c>
      <c r="R114" s="16">
        <f t="shared" si="123"/>
        <v>20</v>
      </c>
      <c r="S114" s="15">
        <f t="shared" si="124"/>
        <v>20</v>
      </c>
      <c r="T114" s="177"/>
    </row>
    <row r="115" spans="1:22" s="14" customFormat="1">
      <c r="A115" s="7" t="s">
        <v>134</v>
      </c>
      <c r="B115" s="8" t="s">
        <v>394</v>
      </c>
      <c r="C115" s="9">
        <v>1</v>
      </c>
      <c r="D115" s="8" t="s">
        <v>30</v>
      </c>
      <c r="E115" s="10" t="s">
        <v>357</v>
      </c>
      <c r="F115" s="11">
        <v>7</v>
      </c>
      <c r="G115" s="11" t="s">
        <v>37</v>
      </c>
      <c r="H115" s="9"/>
      <c r="I115" s="9">
        <v>16</v>
      </c>
      <c r="J115" s="9">
        <v>23</v>
      </c>
      <c r="K115" s="9">
        <f t="shared" si="119"/>
        <v>8</v>
      </c>
      <c r="L115" s="9"/>
      <c r="M115" s="9">
        <v>30</v>
      </c>
      <c r="N115" s="12">
        <f t="shared" si="120"/>
        <v>0</v>
      </c>
      <c r="O115" s="13">
        <f t="shared" ref="O115" si="127">M115/6</f>
        <v>5</v>
      </c>
      <c r="Q115" s="15">
        <f t="shared" ref="Q115" si="128">IF(K115=0,0,L115)</f>
        <v>0</v>
      </c>
      <c r="R115" s="16">
        <f t="shared" si="123"/>
        <v>20</v>
      </c>
      <c r="S115" s="15">
        <f t="shared" si="124"/>
        <v>20</v>
      </c>
      <c r="T115" s="177"/>
    </row>
    <row r="116" spans="1:22" s="110" customFormat="1" hidden="1">
      <c r="A116" s="124"/>
      <c r="B116" s="100" t="s">
        <v>187</v>
      </c>
      <c r="C116" s="101">
        <v>2</v>
      </c>
      <c r="D116" s="116" t="s">
        <v>30</v>
      </c>
      <c r="E116" s="103" t="s">
        <v>111</v>
      </c>
      <c r="F116" s="105"/>
      <c r="G116" s="105"/>
      <c r="H116" s="101"/>
      <c r="I116" s="101"/>
      <c r="J116" s="101"/>
      <c r="K116" s="101">
        <f>J116-I116+1</f>
        <v>1</v>
      </c>
      <c r="L116" s="101">
        <v>30</v>
      </c>
      <c r="M116" s="101"/>
      <c r="N116" s="106">
        <f>L116/K116</f>
        <v>30</v>
      </c>
      <c r="O116" s="107">
        <f>M116/5</f>
        <v>0</v>
      </c>
      <c r="P116" s="103"/>
      <c r="Q116" s="108">
        <f>IF(K116=0,0,L116)</f>
        <v>30</v>
      </c>
      <c r="R116" s="109">
        <f>IF(K116=0,0,M116/1.5)</f>
        <v>0</v>
      </c>
      <c r="S116" s="108">
        <f>P116+Q116+R116</f>
        <v>30</v>
      </c>
      <c r="T116" s="178"/>
      <c r="U116" s="112"/>
    </row>
    <row r="117" spans="1:22" s="110" customFormat="1" hidden="1">
      <c r="A117" s="124"/>
      <c r="B117" s="100" t="s">
        <v>188</v>
      </c>
      <c r="C117" s="101">
        <v>2</v>
      </c>
      <c r="D117" s="116" t="s">
        <v>30</v>
      </c>
      <c r="E117" s="103" t="s">
        <v>111</v>
      </c>
      <c r="F117" s="104"/>
      <c r="G117" s="105"/>
      <c r="H117" s="101"/>
      <c r="I117" s="101"/>
      <c r="J117" s="101"/>
      <c r="K117" s="101">
        <f>J117-I117+1</f>
        <v>1</v>
      </c>
      <c r="L117" s="101">
        <v>30</v>
      </c>
      <c r="M117" s="101"/>
      <c r="N117" s="106">
        <f>L117/K117</f>
        <v>30</v>
      </c>
      <c r="O117" s="107">
        <f>M117/5</f>
        <v>0</v>
      </c>
      <c r="P117" s="103"/>
      <c r="Q117" s="108">
        <f>IF(K117=0,0,L117)</f>
        <v>30</v>
      </c>
      <c r="R117" s="109">
        <f>IF(K117=0,0,M117/1.5)</f>
        <v>0</v>
      </c>
      <c r="S117" s="108">
        <f>P117+Q117+R117</f>
        <v>30</v>
      </c>
      <c r="T117" s="178"/>
      <c r="U117" s="112"/>
    </row>
    <row r="118" spans="1:22" s="122" customFormat="1" hidden="1">
      <c r="A118" s="126"/>
      <c r="B118" s="116" t="s">
        <v>153</v>
      </c>
      <c r="C118" s="117">
        <v>2</v>
      </c>
      <c r="D118" s="116" t="s">
        <v>30</v>
      </c>
      <c r="E118" s="122" t="s">
        <v>186</v>
      </c>
      <c r="F118" s="117"/>
      <c r="G118" s="119"/>
      <c r="H118" s="117"/>
      <c r="I118" s="117"/>
      <c r="J118" s="117"/>
      <c r="K118" s="117">
        <f t="shared" ref="K118:K119" si="129">J118-I118+1</f>
        <v>1</v>
      </c>
      <c r="L118" s="117">
        <v>45</v>
      </c>
      <c r="M118" s="117"/>
      <c r="N118" s="120"/>
      <c r="O118" s="121">
        <f>M118/6</f>
        <v>0</v>
      </c>
      <c r="Q118" s="123">
        <f t="shared" ref="Q118:Q119" si="130">IF(K118=0,0,L118)</f>
        <v>45</v>
      </c>
      <c r="R118" s="127">
        <f t="shared" ref="R118:R119" si="131">IF(K118=0,0,M118/1.5)</f>
        <v>0</v>
      </c>
      <c r="S118" s="123">
        <f t="shared" ref="S118:S119" si="132">P118+Q118+R118</f>
        <v>45</v>
      </c>
      <c r="T118" s="181"/>
    </row>
    <row r="119" spans="1:22" s="122" customFormat="1" hidden="1">
      <c r="A119" s="126"/>
      <c r="B119" s="116" t="s">
        <v>154</v>
      </c>
      <c r="C119" s="128">
        <v>2</v>
      </c>
      <c r="D119" s="116" t="s">
        <v>30</v>
      </c>
      <c r="E119" s="122" t="s">
        <v>186</v>
      </c>
      <c r="F119" s="117"/>
      <c r="G119" s="119"/>
      <c r="I119" s="117"/>
      <c r="J119" s="117"/>
      <c r="K119" s="117">
        <f t="shared" si="129"/>
        <v>1</v>
      </c>
      <c r="L119" s="117">
        <v>45</v>
      </c>
      <c r="M119" s="117"/>
      <c r="N119" s="120">
        <f>L119/K119</f>
        <v>45</v>
      </c>
      <c r="O119" s="121">
        <f>M119/6</f>
        <v>0</v>
      </c>
      <c r="Q119" s="123">
        <f t="shared" si="130"/>
        <v>45</v>
      </c>
      <c r="R119" s="127">
        <f t="shared" si="131"/>
        <v>0</v>
      </c>
      <c r="S119" s="123">
        <f t="shared" si="132"/>
        <v>45</v>
      </c>
      <c r="T119" s="181">
        <f>SUM(S104:S119)</f>
        <v>440</v>
      </c>
    </row>
    <row r="120" spans="1:22" s="27" customFormat="1" ht="25.5">
      <c r="A120" s="3" t="s">
        <v>15</v>
      </c>
      <c r="B120" s="3" t="s">
        <v>16</v>
      </c>
      <c r="C120" s="4" t="s">
        <v>149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179"/>
      <c r="U120" s="84" t="s">
        <v>105</v>
      </c>
      <c r="V120" s="84" t="s">
        <v>106</v>
      </c>
    </row>
    <row r="121" spans="1:22" s="14" customFormat="1">
      <c r="A121" s="186" t="s">
        <v>134</v>
      </c>
      <c r="B121" s="8" t="s">
        <v>390</v>
      </c>
      <c r="C121" s="9">
        <v>1</v>
      </c>
      <c r="D121" s="8" t="s">
        <v>26</v>
      </c>
      <c r="E121" s="14" t="s">
        <v>365</v>
      </c>
      <c r="F121" s="9">
        <v>2</v>
      </c>
      <c r="G121" s="11" t="s">
        <v>287</v>
      </c>
      <c r="H121" s="9"/>
      <c r="I121" s="9">
        <v>16</v>
      </c>
      <c r="J121" s="9">
        <v>23</v>
      </c>
      <c r="K121" s="9">
        <f>J121-I121+1</f>
        <v>8</v>
      </c>
      <c r="L121" s="9"/>
      <c r="M121" s="9">
        <v>30</v>
      </c>
      <c r="N121" s="12"/>
      <c r="O121" s="13">
        <f>M121/6</f>
        <v>5</v>
      </c>
      <c r="Q121" s="15">
        <f>IF(K121=0,0,L121)</f>
        <v>0</v>
      </c>
      <c r="R121" s="16">
        <f>IF(K121=0,0,M121/1.5)</f>
        <v>20</v>
      </c>
      <c r="S121" s="15">
        <f>P121+Q121+R121</f>
        <v>20</v>
      </c>
      <c r="T121" s="177"/>
      <c r="V121" s="187"/>
    </row>
    <row r="122" spans="1:22" s="14" customFormat="1">
      <c r="A122" s="186" t="s">
        <v>134</v>
      </c>
      <c r="B122" s="8" t="s">
        <v>391</v>
      </c>
      <c r="C122" s="9">
        <v>1</v>
      </c>
      <c r="D122" s="8" t="s">
        <v>26</v>
      </c>
      <c r="E122" s="14" t="s">
        <v>365</v>
      </c>
      <c r="F122" s="9">
        <v>3</v>
      </c>
      <c r="G122" s="11" t="s">
        <v>287</v>
      </c>
      <c r="H122" s="9"/>
      <c r="I122" s="9">
        <v>16</v>
      </c>
      <c r="J122" s="9">
        <v>23</v>
      </c>
      <c r="K122" s="9">
        <f>J122-I122+1</f>
        <v>8</v>
      </c>
      <c r="L122" s="9"/>
      <c r="M122" s="9">
        <v>30</v>
      </c>
      <c r="N122" s="12"/>
      <c r="O122" s="13">
        <f>M122/6</f>
        <v>5</v>
      </c>
      <c r="Q122" s="15">
        <f>IF(K122=0,0,L122)</f>
        <v>0</v>
      </c>
      <c r="R122" s="16">
        <f>IF(K122=0,0,M122/1.5)</f>
        <v>20</v>
      </c>
      <c r="S122" s="15">
        <f>P122+Q122+R122</f>
        <v>20</v>
      </c>
      <c r="T122" s="177"/>
      <c r="V122" s="187"/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33">J123-I123+1</f>
        <v>6</v>
      </c>
      <c r="L123" s="9"/>
      <c r="M123" s="9">
        <v>60</v>
      </c>
      <c r="N123" s="12">
        <f t="shared" ref="N123:N126" si="134">L123/K123</f>
        <v>0</v>
      </c>
      <c r="O123" s="13">
        <f t="shared" ref="O123:O126" si="135">M123/5</f>
        <v>12</v>
      </c>
      <c r="P123" s="14"/>
      <c r="Q123" s="15">
        <f t="shared" ref="Q123:Q126" si="136">IF(K123=0,0,L123)</f>
        <v>0</v>
      </c>
      <c r="R123" s="16">
        <f t="shared" ref="R123:R126" si="137">IF(K123=0,0,M123/1.5)</f>
        <v>40</v>
      </c>
      <c r="S123" s="15">
        <f t="shared" ref="S123:S126" si="138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33"/>
        <v>5</v>
      </c>
      <c r="L124" s="9"/>
      <c r="M124" s="9">
        <v>60</v>
      </c>
      <c r="N124" s="12">
        <f t="shared" si="134"/>
        <v>0</v>
      </c>
      <c r="O124" s="13">
        <f t="shared" si="135"/>
        <v>12</v>
      </c>
      <c r="P124" s="14"/>
      <c r="Q124" s="15">
        <f t="shared" si="136"/>
        <v>0</v>
      </c>
      <c r="R124" s="16">
        <f t="shared" si="137"/>
        <v>40</v>
      </c>
      <c r="S124" s="15">
        <f t="shared" si="138"/>
        <v>40</v>
      </c>
      <c r="T124" s="177"/>
      <c r="U124" s="31"/>
    </row>
    <row r="125" spans="1:22" s="219" customFormat="1">
      <c r="A125" s="208" t="s">
        <v>252</v>
      </c>
      <c r="B125" s="209" t="s">
        <v>289</v>
      </c>
      <c r="C125" s="210">
        <v>1</v>
      </c>
      <c r="D125" s="209" t="s">
        <v>26</v>
      </c>
      <c r="E125" s="208" t="s">
        <v>138</v>
      </c>
      <c r="F125" s="211">
        <v>4</v>
      </c>
      <c r="G125" s="211" t="s">
        <v>293</v>
      </c>
      <c r="H125" s="210"/>
      <c r="I125" s="210">
        <v>6</v>
      </c>
      <c r="J125" s="210">
        <v>23</v>
      </c>
      <c r="K125" s="210">
        <f>J125-I125+1</f>
        <v>18</v>
      </c>
      <c r="L125" s="210">
        <v>60</v>
      </c>
      <c r="M125" s="210"/>
      <c r="N125" s="212">
        <f>L125/K125</f>
        <v>3.3333333333333335</v>
      </c>
      <c r="O125" s="213">
        <f>M125/5</f>
        <v>0</v>
      </c>
      <c r="P125" s="214"/>
      <c r="Q125" s="215">
        <f>IF(K125=0,0,L125)</f>
        <v>60</v>
      </c>
      <c r="R125" s="216">
        <f>IF(K125=0,0,M125/1.5)</f>
        <v>0</v>
      </c>
      <c r="S125" s="215">
        <f>P125+Q125+R125</f>
        <v>60</v>
      </c>
      <c r="T125" s="217"/>
      <c r="U125" s="214"/>
      <c r="V125" s="218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33"/>
        <v>18</v>
      </c>
      <c r="L126" s="9">
        <v>60</v>
      </c>
      <c r="M126" s="9"/>
      <c r="N126" s="12">
        <f t="shared" si="134"/>
        <v>3.3333333333333335</v>
      </c>
      <c r="O126" s="13">
        <f t="shared" si="135"/>
        <v>0</v>
      </c>
      <c r="P126" s="14"/>
      <c r="Q126" s="15">
        <f t="shared" si="136"/>
        <v>60</v>
      </c>
      <c r="R126" s="16">
        <f t="shared" si="137"/>
        <v>0</v>
      </c>
      <c r="S126" s="15">
        <f t="shared" si="138"/>
        <v>60</v>
      </c>
      <c r="T126" s="178"/>
      <c r="U126" s="27"/>
      <c r="V126" s="56"/>
    </row>
    <row r="127" spans="1:22" s="27" customFormat="1">
      <c r="A127" s="98" t="s">
        <v>135</v>
      </c>
      <c r="B127" s="8" t="s">
        <v>283</v>
      </c>
      <c r="C127" s="9">
        <v>1</v>
      </c>
      <c r="D127" s="8" t="s">
        <v>26</v>
      </c>
      <c r="E127" s="14" t="s">
        <v>99</v>
      </c>
      <c r="F127" s="24">
        <v>6</v>
      </c>
      <c r="G127" s="11" t="s">
        <v>37</v>
      </c>
      <c r="H127" s="9"/>
      <c r="I127" s="9">
        <v>6</v>
      </c>
      <c r="J127" s="9">
        <v>15</v>
      </c>
      <c r="K127" s="9">
        <f>J127-I127+1</f>
        <v>10</v>
      </c>
      <c r="L127" s="9"/>
      <c r="M127" s="9">
        <v>60</v>
      </c>
      <c r="N127" s="12"/>
      <c r="O127" s="13">
        <f>M127/6</f>
        <v>10</v>
      </c>
      <c r="P127" s="14"/>
      <c r="Q127" s="15">
        <f>IF(K127=0,0,L127)</f>
        <v>0</v>
      </c>
      <c r="R127" s="16">
        <f>IF(K127=0,0,M127/1.5)</f>
        <v>40</v>
      </c>
      <c r="S127" s="15">
        <f>P127+Q127+R127</f>
        <v>40</v>
      </c>
      <c r="T127" s="177"/>
      <c r="V127" s="85"/>
    </row>
    <row r="128" spans="1:22" s="27" customFormat="1">
      <c r="A128" s="98"/>
      <c r="B128" s="100" t="s">
        <v>259</v>
      </c>
      <c r="C128" s="101">
        <v>2</v>
      </c>
      <c r="D128" s="100" t="s">
        <v>26</v>
      </c>
      <c r="E128" s="103" t="s">
        <v>123</v>
      </c>
      <c r="F128" s="104"/>
      <c r="G128" s="105"/>
      <c r="H128" s="101"/>
      <c r="I128" s="101"/>
      <c r="J128" s="101"/>
      <c r="K128" s="101">
        <f>J128-I128+1</f>
        <v>1</v>
      </c>
      <c r="L128" s="101">
        <v>135</v>
      </c>
      <c r="M128" s="101"/>
      <c r="N128" s="106"/>
      <c r="O128" s="107">
        <f>M128/6</f>
        <v>0</v>
      </c>
      <c r="P128" s="103"/>
      <c r="Q128" s="108">
        <f>IF(K128=0,0,L128)</f>
        <v>135</v>
      </c>
      <c r="R128" s="109">
        <f>IF(K128=0,0,M128/1.5)</f>
        <v>0</v>
      </c>
      <c r="S128" s="108">
        <f>P128+Q128+R128</f>
        <v>135</v>
      </c>
      <c r="T128" s="177">
        <f>SUM(S121:S128)</f>
        <v>415</v>
      </c>
      <c r="V128" s="85"/>
    </row>
    <row r="129" spans="1:22" s="27" customFormat="1" ht="25.5">
      <c r="A129" s="3" t="s">
        <v>15</v>
      </c>
      <c r="B129" s="3" t="s">
        <v>16</v>
      </c>
      <c r="C129" s="4" t="s">
        <v>149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6" t="s">
        <v>7</v>
      </c>
      <c r="T129" s="179"/>
      <c r="U129" s="84" t="s">
        <v>105</v>
      </c>
      <c r="V129" s="84" t="s">
        <v>106</v>
      </c>
    </row>
    <row r="130" spans="1:22" s="27" customFormat="1">
      <c r="A130" s="7" t="s">
        <v>250</v>
      </c>
      <c r="B130" s="8" t="s">
        <v>153</v>
      </c>
      <c r="C130" s="9">
        <v>1</v>
      </c>
      <c r="D130" s="8" t="s">
        <v>141</v>
      </c>
      <c r="E130" s="14" t="s">
        <v>114</v>
      </c>
      <c r="F130" s="24">
        <v>2</v>
      </c>
      <c r="G130" s="11" t="s">
        <v>75</v>
      </c>
      <c r="H130" s="9"/>
      <c r="I130" s="9">
        <v>1</v>
      </c>
      <c r="J130" s="9">
        <v>10</v>
      </c>
      <c r="K130" s="9">
        <f>J130-I130+1</f>
        <v>10</v>
      </c>
      <c r="L130" s="9">
        <v>30</v>
      </c>
      <c r="M130" s="9"/>
      <c r="N130" s="12">
        <f t="shared" ref="N130:N138" si="139">L130/K130</f>
        <v>3</v>
      </c>
      <c r="O130" s="13">
        <f>M130/6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  <c r="T130" s="177"/>
    </row>
    <row r="131" spans="1:22" s="27" customFormat="1">
      <c r="A131" s="98" t="s">
        <v>253</v>
      </c>
      <c r="B131" s="8" t="s">
        <v>180</v>
      </c>
      <c r="C131" s="9">
        <v>1</v>
      </c>
      <c r="D131" s="8" t="s">
        <v>141</v>
      </c>
      <c r="E131" s="14" t="s">
        <v>114</v>
      </c>
      <c r="F131" s="24">
        <v>2</v>
      </c>
      <c r="G131" s="11" t="s">
        <v>83</v>
      </c>
      <c r="H131" s="9"/>
      <c r="I131" s="9">
        <v>1</v>
      </c>
      <c r="J131" s="9">
        <v>10</v>
      </c>
      <c r="K131" s="9">
        <f t="shared" ref="K131" si="140">J131-I131+1</f>
        <v>10</v>
      </c>
      <c r="L131" s="9">
        <v>30</v>
      </c>
      <c r="M131" s="9"/>
      <c r="N131" s="12">
        <f t="shared" si="139"/>
        <v>3</v>
      </c>
      <c r="O131" s="13">
        <f t="shared" ref="O131" si="141">M131/6</f>
        <v>0</v>
      </c>
      <c r="P131" s="14"/>
      <c r="Q131" s="15">
        <f t="shared" ref="Q131" si="142">IF(K131=0,0,L131)</f>
        <v>30</v>
      </c>
      <c r="R131" s="16">
        <f t="shared" ref="R131" si="143">IF(K131=0,0,M131/1.5)</f>
        <v>0</v>
      </c>
      <c r="S131" s="15">
        <f t="shared" ref="S131" si="144">P131+Q131+R131</f>
        <v>30</v>
      </c>
      <c r="T131" s="177"/>
      <c r="V131" s="85"/>
    </row>
    <row r="132" spans="1:22" s="14" customFormat="1">
      <c r="A132" s="7"/>
      <c r="B132" s="8" t="s">
        <v>353</v>
      </c>
      <c r="C132" s="9">
        <v>1</v>
      </c>
      <c r="D132" s="8" t="s">
        <v>141</v>
      </c>
      <c r="E132" s="14" t="s">
        <v>93</v>
      </c>
      <c r="F132" s="11">
        <v>2</v>
      </c>
      <c r="G132" s="11" t="s">
        <v>139</v>
      </c>
      <c r="H132" s="9"/>
      <c r="I132" s="9">
        <v>6</v>
      </c>
      <c r="J132" s="9">
        <v>23</v>
      </c>
      <c r="K132" s="9">
        <f t="shared" ref="K132" si="145">J132-I132+1</f>
        <v>18</v>
      </c>
      <c r="L132" s="9">
        <v>45</v>
      </c>
      <c r="M132" s="9"/>
      <c r="N132" s="12">
        <f t="shared" ref="N132" si="146">L132/K132</f>
        <v>2.5</v>
      </c>
      <c r="O132" s="13">
        <f>M132/5</f>
        <v>0</v>
      </c>
      <c r="Q132" s="15">
        <f t="shared" ref="Q132" si="147">IF(K132=0,0,L132)</f>
        <v>45</v>
      </c>
      <c r="R132" s="16">
        <f t="shared" ref="R132" si="148">IF(K132=0,0,M132/1.5)</f>
        <v>0</v>
      </c>
      <c r="S132" s="15">
        <f t="shared" ref="S132" si="149">P132+Q132+R132</f>
        <v>45</v>
      </c>
      <c r="T132" s="177"/>
    </row>
    <row r="133" spans="1:22" s="27" customFormat="1">
      <c r="A133" s="98" t="s">
        <v>143</v>
      </c>
      <c r="B133" s="8" t="s">
        <v>179</v>
      </c>
      <c r="C133" s="9">
        <v>1</v>
      </c>
      <c r="D133" s="8" t="s">
        <v>141</v>
      </c>
      <c r="E133" s="14" t="s">
        <v>114</v>
      </c>
      <c r="F133" s="24">
        <v>3</v>
      </c>
      <c r="G133" s="11" t="s">
        <v>75</v>
      </c>
      <c r="H133" s="9"/>
      <c r="I133" s="9">
        <v>1</v>
      </c>
      <c r="J133" s="9">
        <v>10</v>
      </c>
      <c r="K133" s="9">
        <f t="shared" ref="K133" si="150">J133-I133+1</f>
        <v>10</v>
      </c>
      <c r="L133" s="9">
        <v>30</v>
      </c>
      <c r="M133" s="9"/>
      <c r="N133" s="12">
        <f t="shared" si="139"/>
        <v>3</v>
      </c>
      <c r="O133" s="13">
        <f t="shared" ref="O133" si="151">M133/6</f>
        <v>0</v>
      </c>
      <c r="P133" s="14"/>
      <c r="Q133" s="15">
        <f t="shared" ref="Q133" si="152">IF(K133=0,0,L133)</f>
        <v>30</v>
      </c>
      <c r="R133" s="16">
        <f t="shared" ref="R133" si="153">IF(K133=0,0,M133/1.5)</f>
        <v>0</v>
      </c>
      <c r="S133" s="15">
        <f t="shared" ref="S133" si="154">P133+Q133+R133</f>
        <v>30</v>
      </c>
      <c r="T133" s="177"/>
      <c r="V133" s="85"/>
    </row>
    <row r="134" spans="1:22" s="27" customFormat="1">
      <c r="A134" s="98" t="s">
        <v>253</v>
      </c>
      <c r="B134" s="8" t="s">
        <v>178</v>
      </c>
      <c r="C134" s="9">
        <v>1</v>
      </c>
      <c r="D134" s="8" t="s">
        <v>141</v>
      </c>
      <c r="E134" s="14" t="s">
        <v>114</v>
      </c>
      <c r="F134" s="24">
        <v>3</v>
      </c>
      <c r="G134" s="11" t="s">
        <v>83</v>
      </c>
      <c r="H134" s="9"/>
      <c r="I134" s="9">
        <v>1</v>
      </c>
      <c r="J134" s="9">
        <v>10</v>
      </c>
      <c r="K134" s="9">
        <f t="shared" ref="K134" si="155">J134-I134+1</f>
        <v>10</v>
      </c>
      <c r="L134" s="9">
        <v>30</v>
      </c>
      <c r="M134" s="9"/>
      <c r="N134" s="12">
        <f t="shared" si="139"/>
        <v>3</v>
      </c>
      <c r="O134" s="13">
        <f t="shared" ref="O134" si="156">M134/6</f>
        <v>0</v>
      </c>
      <c r="P134" s="14"/>
      <c r="Q134" s="15">
        <f t="shared" ref="Q134" si="157">IF(K134=0,0,L134)</f>
        <v>30</v>
      </c>
      <c r="R134" s="16">
        <f t="shared" ref="R134" si="158">IF(K134=0,0,M134/1.5)</f>
        <v>0</v>
      </c>
      <c r="S134" s="15">
        <f t="shared" ref="S134" si="159">P134+Q134+R134</f>
        <v>30</v>
      </c>
      <c r="T134" s="177"/>
      <c r="V134" s="85"/>
    </row>
    <row r="135" spans="1:22" s="27" customFormat="1">
      <c r="A135" s="7" t="s">
        <v>250</v>
      </c>
      <c r="B135" s="8" t="s">
        <v>154</v>
      </c>
      <c r="C135" s="9">
        <v>1</v>
      </c>
      <c r="D135" s="8" t="s">
        <v>141</v>
      </c>
      <c r="E135" s="14" t="s">
        <v>114</v>
      </c>
      <c r="F135" s="24">
        <v>4</v>
      </c>
      <c r="G135" s="11" t="s">
        <v>83</v>
      </c>
      <c r="H135" s="9"/>
      <c r="I135" s="9">
        <v>1</v>
      </c>
      <c r="J135" s="9">
        <v>10</v>
      </c>
      <c r="K135" s="9">
        <f t="shared" ref="K135" si="160">J135-I135+1</f>
        <v>10</v>
      </c>
      <c r="L135" s="9">
        <v>30</v>
      </c>
      <c r="M135" s="9"/>
      <c r="N135" s="12">
        <f t="shared" si="139"/>
        <v>3</v>
      </c>
      <c r="O135" s="13">
        <f t="shared" ref="O135" si="161">M135/6</f>
        <v>0</v>
      </c>
      <c r="P135" s="14"/>
      <c r="Q135" s="15">
        <f t="shared" ref="Q135" si="162">IF(K135=0,0,L135)</f>
        <v>30</v>
      </c>
      <c r="R135" s="16">
        <f t="shared" ref="R135" si="163">IF(K135=0,0,M135/1.5)</f>
        <v>0</v>
      </c>
      <c r="S135" s="15">
        <f t="shared" ref="S135" si="164">P135+Q135+R135</f>
        <v>30</v>
      </c>
      <c r="T135" s="177"/>
    </row>
    <row r="136" spans="1:22" s="28" customFormat="1">
      <c r="A136" s="7"/>
      <c r="B136" s="8" t="s">
        <v>208</v>
      </c>
      <c r="C136" s="9">
        <v>1</v>
      </c>
      <c r="D136" s="8" t="s">
        <v>141</v>
      </c>
      <c r="E136" s="14" t="s">
        <v>93</v>
      </c>
      <c r="F136" s="24">
        <v>4</v>
      </c>
      <c r="G136" s="11" t="s">
        <v>139</v>
      </c>
      <c r="H136" s="9"/>
      <c r="I136" s="9">
        <v>1</v>
      </c>
      <c r="J136" s="9">
        <v>15</v>
      </c>
      <c r="K136" s="9">
        <f>J136-I136+1</f>
        <v>15</v>
      </c>
      <c r="L136" s="9">
        <v>45</v>
      </c>
      <c r="M136" s="9"/>
      <c r="N136" s="12">
        <f t="shared" si="139"/>
        <v>3</v>
      </c>
      <c r="O136" s="13">
        <f>M136/6</f>
        <v>0</v>
      </c>
      <c r="P136" s="14"/>
      <c r="Q136" s="15">
        <f>IF(K136=0,0,L136)</f>
        <v>45</v>
      </c>
      <c r="R136" s="16">
        <f>IF(K136=0,0,M136/1.5)</f>
        <v>0</v>
      </c>
      <c r="S136" s="15">
        <f>P136+Q136+R136</f>
        <v>45</v>
      </c>
      <c r="T136" s="177"/>
      <c r="U136" s="27"/>
      <c r="V136" s="56"/>
    </row>
    <row r="137" spans="1:22" s="27" customFormat="1">
      <c r="A137" s="98" t="s">
        <v>143</v>
      </c>
      <c r="B137" s="8" t="s">
        <v>158</v>
      </c>
      <c r="C137" s="9">
        <v>1</v>
      </c>
      <c r="D137" s="8" t="s">
        <v>141</v>
      </c>
      <c r="E137" s="14" t="s">
        <v>114</v>
      </c>
      <c r="F137" s="24">
        <v>5</v>
      </c>
      <c r="G137" s="11" t="s">
        <v>75</v>
      </c>
      <c r="H137" s="9"/>
      <c r="I137" s="9">
        <v>1</v>
      </c>
      <c r="J137" s="9">
        <v>10</v>
      </c>
      <c r="K137" s="9">
        <f>J137-I137+1</f>
        <v>10</v>
      </c>
      <c r="L137" s="9">
        <v>30</v>
      </c>
      <c r="M137" s="9"/>
      <c r="N137" s="12">
        <f t="shared" si="139"/>
        <v>3</v>
      </c>
      <c r="O137" s="13">
        <f>M137/6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  <c r="T137" s="177"/>
      <c r="V137" s="85"/>
    </row>
    <row r="138" spans="1:22" s="27" customFormat="1">
      <c r="A138" s="98" t="s">
        <v>253</v>
      </c>
      <c r="B138" s="8" t="s">
        <v>157</v>
      </c>
      <c r="C138" s="9">
        <v>1</v>
      </c>
      <c r="D138" s="8" t="s">
        <v>141</v>
      </c>
      <c r="E138" s="14" t="s">
        <v>114</v>
      </c>
      <c r="F138" s="24">
        <v>5</v>
      </c>
      <c r="G138" s="11" t="s">
        <v>83</v>
      </c>
      <c r="H138" s="9"/>
      <c r="I138" s="9">
        <v>1</v>
      </c>
      <c r="J138" s="9">
        <v>10</v>
      </c>
      <c r="K138" s="9">
        <f t="shared" ref="K138" si="165">J138-I138+1</f>
        <v>10</v>
      </c>
      <c r="L138" s="9">
        <v>30</v>
      </c>
      <c r="M138" s="9"/>
      <c r="N138" s="12">
        <f t="shared" si="139"/>
        <v>3</v>
      </c>
      <c r="O138" s="13">
        <f t="shared" ref="O138" si="166">M138/6</f>
        <v>0</v>
      </c>
      <c r="P138" s="14"/>
      <c r="Q138" s="15">
        <f t="shared" ref="Q138" si="167">IF(K138=0,0,L138)</f>
        <v>30</v>
      </c>
      <c r="R138" s="16">
        <f t="shared" ref="R138" si="168">IF(K138=0,0,M138/1.5)</f>
        <v>0</v>
      </c>
      <c r="S138" s="15">
        <f t="shared" ref="S138" si="169">P138+Q138+R138</f>
        <v>30</v>
      </c>
      <c r="T138" s="177"/>
      <c r="V138" s="85"/>
    </row>
    <row r="139" spans="1:22" s="14" customFormat="1">
      <c r="A139" s="186"/>
      <c r="B139" s="8" t="s">
        <v>184</v>
      </c>
      <c r="C139" s="9">
        <v>1</v>
      </c>
      <c r="D139" s="8" t="s">
        <v>141</v>
      </c>
      <c r="E139" s="14" t="s">
        <v>114</v>
      </c>
      <c r="F139" s="9">
        <v>6</v>
      </c>
      <c r="G139" s="11" t="s">
        <v>72</v>
      </c>
      <c r="H139" s="9"/>
      <c r="I139" s="9">
        <v>1</v>
      </c>
      <c r="J139" s="9">
        <v>15</v>
      </c>
      <c r="K139" s="9">
        <f t="shared" ref="K139" si="170">J139-I139+1</f>
        <v>15</v>
      </c>
      <c r="L139" s="9">
        <v>30</v>
      </c>
      <c r="M139" s="9"/>
      <c r="N139" s="12"/>
      <c r="O139" s="13">
        <f t="shared" ref="O139" si="171">M139/6</f>
        <v>0</v>
      </c>
      <c r="Q139" s="15">
        <f t="shared" ref="Q139" si="172">IF(K139=0,0,L139)</f>
        <v>30</v>
      </c>
      <c r="R139" s="16">
        <f t="shared" ref="R139" si="173">IF(K139=0,0,M139/1.5)</f>
        <v>0</v>
      </c>
      <c r="S139" s="15">
        <f t="shared" ref="S139" si="174">P139+Q139+R139</f>
        <v>30</v>
      </c>
      <c r="T139" s="177"/>
      <c r="V139" s="187"/>
    </row>
    <row r="140" spans="1:22" s="14" customFormat="1">
      <c r="A140" s="7"/>
      <c r="B140" s="8" t="s">
        <v>175</v>
      </c>
      <c r="C140" s="9">
        <v>1</v>
      </c>
      <c r="D140" s="8" t="s">
        <v>141</v>
      </c>
      <c r="E140" s="14" t="s">
        <v>114</v>
      </c>
      <c r="F140" s="9">
        <v>6</v>
      </c>
      <c r="G140" s="11" t="s">
        <v>74</v>
      </c>
      <c r="H140" s="9"/>
      <c r="I140" s="9">
        <v>1</v>
      </c>
      <c r="J140" s="9">
        <v>15</v>
      </c>
      <c r="K140" s="9">
        <f t="shared" ref="K140" si="175">J140-I140+1</f>
        <v>15</v>
      </c>
      <c r="L140" s="9">
        <v>30</v>
      </c>
      <c r="M140" s="9"/>
      <c r="N140" s="12">
        <f>L140/K140</f>
        <v>2</v>
      </c>
      <c r="O140" s="13">
        <f t="shared" ref="O140" si="176">M140/6</f>
        <v>0</v>
      </c>
      <c r="Q140" s="15">
        <f t="shared" ref="Q140" si="177">IF(K140=0,0,L140)</f>
        <v>30</v>
      </c>
      <c r="R140" s="16">
        <f t="shared" ref="R140" si="178">IF(K140=0,0,M140/1.5)</f>
        <v>0</v>
      </c>
      <c r="S140" s="15">
        <f t="shared" ref="S140" si="179">P140+Q140+R140</f>
        <v>30</v>
      </c>
      <c r="T140" s="177"/>
    </row>
    <row r="141" spans="1:22" s="14" customFormat="1">
      <c r="A141" s="7"/>
      <c r="B141" s="8" t="s">
        <v>209</v>
      </c>
      <c r="C141" s="9">
        <v>1</v>
      </c>
      <c r="D141" s="8" t="s">
        <v>141</v>
      </c>
      <c r="E141" s="14" t="s">
        <v>114</v>
      </c>
      <c r="F141" s="9">
        <v>6</v>
      </c>
      <c r="G141" s="11" t="s">
        <v>139</v>
      </c>
      <c r="H141" s="9"/>
      <c r="I141" s="9">
        <v>1</v>
      </c>
      <c r="J141" s="9">
        <v>15</v>
      </c>
      <c r="K141" s="9">
        <f>J141-I141+1</f>
        <v>15</v>
      </c>
      <c r="L141" s="9">
        <v>45</v>
      </c>
      <c r="M141" s="9"/>
      <c r="N141" s="12">
        <f>L141/K141</f>
        <v>3</v>
      </c>
      <c r="O141" s="13">
        <f>M141/6</f>
        <v>0</v>
      </c>
      <c r="Q141" s="15">
        <f>IF(K141=0,0,L141)</f>
        <v>45</v>
      </c>
      <c r="R141" s="16">
        <f>IF(K141=0,0,M141/1.5)</f>
        <v>0</v>
      </c>
      <c r="S141" s="15">
        <f>P141+Q141+R141</f>
        <v>45</v>
      </c>
      <c r="T141" s="177"/>
    </row>
    <row r="142" spans="1:22" s="14" customFormat="1">
      <c r="A142" s="7"/>
      <c r="B142" s="8" t="s">
        <v>174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396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177"/>
    </row>
    <row r="143" spans="1:22" s="27" customFormat="1" ht="25.5">
      <c r="A143" s="3" t="s">
        <v>15</v>
      </c>
      <c r="B143" s="3" t="s">
        <v>16</v>
      </c>
      <c r="C143" s="4" t="s">
        <v>149</v>
      </c>
      <c r="D143" s="3" t="s">
        <v>17</v>
      </c>
      <c r="E143" s="3" t="s">
        <v>18</v>
      </c>
      <c r="F143" s="3" t="s">
        <v>19</v>
      </c>
      <c r="G143" s="3" t="s">
        <v>20</v>
      </c>
      <c r="H143" s="4" t="s">
        <v>1</v>
      </c>
      <c r="I143" s="3" t="s">
        <v>21</v>
      </c>
      <c r="J143" s="3" t="s">
        <v>22</v>
      </c>
      <c r="K143" s="4" t="s">
        <v>2</v>
      </c>
      <c r="L143" s="3" t="s">
        <v>33</v>
      </c>
      <c r="M143" s="3" t="s">
        <v>34</v>
      </c>
      <c r="N143" s="5" t="s">
        <v>3</v>
      </c>
      <c r="O143" s="5" t="s">
        <v>4</v>
      </c>
      <c r="P143" s="4" t="s">
        <v>32</v>
      </c>
      <c r="Q143" s="3" t="s">
        <v>5</v>
      </c>
      <c r="R143" s="3" t="s">
        <v>6</v>
      </c>
      <c r="S143" s="6" t="s">
        <v>7</v>
      </c>
      <c r="T143" s="179"/>
      <c r="U143" s="84" t="s">
        <v>105</v>
      </c>
      <c r="V143" s="84" t="s">
        <v>106</v>
      </c>
    </row>
    <row r="144" spans="1:22" s="27" customFormat="1">
      <c r="A144" s="98" t="s">
        <v>253</v>
      </c>
      <c r="B144" s="8" t="s">
        <v>180</v>
      </c>
      <c r="C144" s="9">
        <v>1</v>
      </c>
      <c r="D144" s="8" t="s">
        <v>49</v>
      </c>
      <c r="E144" s="14" t="s">
        <v>97</v>
      </c>
      <c r="F144" s="24">
        <v>2</v>
      </c>
      <c r="G144" s="11" t="s">
        <v>75</v>
      </c>
      <c r="H144" s="9"/>
      <c r="I144" s="9">
        <v>1</v>
      </c>
      <c r="J144" s="9">
        <v>10</v>
      </c>
      <c r="K144" s="9">
        <f t="shared" ref="K144" si="180">J144-I144+1</f>
        <v>10</v>
      </c>
      <c r="L144" s="9">
        <v>30</v>
      </c>
      <c r="M144" s="9"/>
      <c r="N144" s="12">
        <f t="shared" ref="N144" si="181">L144/K144</f>
        <v>3</v>
      </c>
      <c r="O144" s="13">
        <f t="shared" ref="O144" si="182">M144/6</f>
        <v>0</v>
      </c>
      <c r="P144" s="14"/>
      <c r="Q144" s="15">
        <f t="shared" ref="Q144" si="183">IF(K144=0,0,L144)</f>
        <v>30</v>
      </c>
      <c r="R144" s="16">
        <f t="shared" ref="R144" si="184">IF(K144=0,0,M144/1.5)</f>
        <v>0</v>
      </c>
      <c r="S144" s="15">
        <f t="shared" ref="S144" si="185">P144+Q144+R144</f>
        <v>30</v>
      </c>
      <c r="T144" s="177"/>
      <c r="V144" s="85"/>
    </row>
    <row r="145" spans="1:22" s="28" customFormat="1">
      <c r="A145" s="7" t="s">
        <v>250</v>
      </c>
      <c r="B145" s="8" t="s">
        <v>153</v>
      </c>
      <c r="C145" s="9">
        <v>1</v>
      </c>
      <c r="D145" s="8" t="s">
        <v>49</v>
      </c>
      <c r="E145" s="14" t="s">
        <v>97</v>
      </c>
      <c r="F145" s="24">
        <v>2</v>
      </c>
      <c r="G145" s="11" t="s">
        <v>83</v>
      </c>
      <c r="H145" s="9"/>
      <c r="I145" s="9">
        <v>1</v>
      </c>
      <c r="J145" s="9">
        <v>10</v>
      </c>
      <c r="K145" s="9">
        <f>J145-I145+1</f>
        <v>10</v>
      </c>
      <c r="L145" s="9">
        <v>30</v>
      </c>
      <c r="M145" s="9"/>
      <c r="N145" s="12">
        <f>L145/K145</f>
        <v>3</v>
      </c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/>
      <c r="U145" s="27"/>
      <c r="V145" s="56"/>
    </row>
    <row r="146" spans="1:22" s="27" customFormat="1">
      <c r="A146" s="98" t="s">
        <v>253</v>
      </c>
      <c r="B146" s="8" t="s">
        <v>178</v>
      </c>
      <c r="C146" s="9">
        <v>1</v>
      </c>
      <c r="D146" s="8" t="s">
        <v>49</v>
      </c>
      <c r="E146" s="14" t="s">
        <v>97</v>
      </c>
      <c r="F146" s="24">
        <v>3</v>
      </c>
      <c r="G146" s="11" t="s">
        <v>75</v>
      </c>
      <c r="H146" s="9"/>
      <c r="I146" s="9">
        <v>1</v>
      </c>
      <c r="J146" s="9">
        <v>10</v>
      </c>
      <c r="K146" s="9">
        <f t="shared" ref="K146" si="186">J146-I146+1</f>
        <v>10</v>
      </c>
      <c r="L146" s="9">
        <v>30</v>
      </c>
      <c r="M146" s="9"/>
      <c r="N146" s="12">
        <f t="shared" ref="N146" si="187">L146/K146</f>
        <v>3</v>
      </c>
      <c r="O146" s="13">
        <f t="shared" ref="O146" si="188">M146/6</f>
        <v>0</v>
      </c>
      <c r="P146" s="14"/>
      <c r="Q146" s="15">
        <f t="shared" ref="Q146" si="189">IF(K146=0,0,L146)</f>
        <v>30</v>
      </c>
      <c r="R146" s="16">
        <f t="shared" ref="R146" si="190">IF(K146=0,0,M146/1.5)</f>
        <v>0</v>
      </c>
      <c r="S146" s="15">
        <f t="shared" ref="S146" si="191">P146+Q146+R146</f>
        <v>30</v>
      </c>
      <c r="T146" s="177"/>
      <c r="V146" s="85"/>
    </row>
    <row r="147" spans="1:22" s="27" customFormat="1">
      <c r="A147" s="98" t="s">
        <v>143</v>
      </c>
      <c r="B147" s="8" t="s">
        <v>179</v>
      </c>
      <c r="C147" s="9">
        <v>1</v>
      </c>
      <c r="D147" s="8" t="s">
        <v>49</v>
      </c>
      <c r="E147" s="14" t="s">
        <v>97</v>
      </c>
      <c r="F147" s="24">
        <v>3</v>
      </c>
      <c r="G147" s="11" t="s">
        <v>83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154</v>
      </c>
      <c r="C148" s="9">
        <v>1</v>
      </c>
      <c r="D148" s="8" t="s">
        <v>49</v>
      </c>
      <c r="E148" s="14" t="s">
        <v>97</v>
      </c>
      <c r="F148" s="24">
        <v>4</v>
      </c>
      <c r="G148" s="11" t="s">
        <v>75</v>
      </c>
      <c r="H148" s="9"/>
      <c r="I148" s="9">
        <v>1</v>
      </c>
      <c r="J148" s="9">
        <v>10</v>
      </c>
      <c r="K148" s="9">
        <f t="shared" ref="K148" si="198">J148-I148+1</f>
        <v>10</v>
      </c>
      <c r="L148" s="9">
        <v>30</v>
      </c>
      <c r="M148" s="9"/>
      <c r="N148" s="12">
        <f>L148/K148</f>
        <v>3</v>
      </c>
      <c r="O148" s="13">
        <f t="shared" ref="O148" si="199">M148/6</f>
        <v>0</v>
      </c>
      <c r="P148" s="14"/>
      <c r="Q148" s="15">
        <f t="shared" ref="Q148" si="200">IF(K148=0,0,L148)</f>
        <v>30</v>
      </c>
      <c r="R148" s="16">
        <f t="shared" ref="R148" si="201">IF(K148=0,0,M148/1.5)</f>
        <v>0</v>
      </c>
      <c r="S148" s="15">
        <f t="shared" ref="S148" si="202">P148+Q148+R148</f>
        <v>30</v>
      </c>
      <c r="T148" s="177"/>
      <c r="U148" s="27"/>
      <c r="V148" s="56"/>
    </row>
    <row r="149" spans="1:22" s="28" customFormat="1">
      <c r="A149" s="7" t="s">
        <v>251</v>
      </c>
      <c r="B149" s="8" t="s">
        <v>155</v>
      </c>
      <c r="C149" s="9">
        <v>1</v>
      </c>
      <c r="D149" s="8" t="s">
        <v>49</v>
      </c>
      <c r="E149" s="14" t="s">
        <v>97</v>
      </c>
      <c r="F149" s="24">
        <v>4</v>
      </c>
      <c r="G149" s="11" t="s">
        <v>83</v>
      </c>
      <c r="H149" s="9"/>
      <c r="I149" s="9">
        <v>1</v>
      </c>
      <c r="J149" s="9">
        <v>10</v>
      </c>
      <c r="K149" s="9">
        <f>J149-I149+1</f>
        <v>10</v>
      </c>
      <c r="L149" s="9">
        <v>30</v>
      </c>
      <c r="M149" s="9"/>
      <c r="N149" s="12">
        <f>L149/K149</f>
        <v>3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177"/>
      <c r="U149" s="27"/>
      <c r="V149" s="56"/>
    </row>
    <row r="150" spans="1:22" s="28" customFormat="1">
      <c r="A150" s="7" t="s">
        <v>250</v>
      </c>
      <c r="B150" s="8" t="s">
        <v>156</v>
      </c>
      <c r="C150" s="9">
        <v>1</v>
      </c>
      <c r="D150" s="8" t="s">
        <v>49</v>
      </c>
      <c r="E150" s="14" t="s">
        <v>97</v>
      </c>
      <c r="F150" s="24">
        <v>4</v>
      </c>
      <c r="G150" s="11" t="s">
        <v>139</v>
      </c>
      <c r="H150" s="9"/>
      <c r="I150" s="9">
        <v>1</v>
      </c>
      <c r="J150" s="9">
        <v>10</v>
      </c>
      <c r="K150" s="9">
        <f t="shared" ref="K150" si="203">J150-I150+1</f>
        <v>10</v>
      </c>
      <c r="L150" s="9">
        <v>30</v>
      </c>
      <c r="M150" s="9"/>
      <c r="N150" s="12">
        <f>L150/K150</f>
        <v>3</v>
      </c>
      <c r="O150" s="13">
        <f t="shared" ref="O150" si="204">M150/6</f>
        <v>0</v>
      </c>
      <c r="P150" s="14"/>
      <c r="Q150" s="15">
        <f t="shared" ref="Q150" si="205">IF(K150=0,0,L150)</f>
        <v>30</v>
      </c>
      <c r="R150" s="16">
        <f t="shared" ref="R150" si="206">IF(K150=0,0,M150/1.5)</f>
        <v>0</v>
      </c>
      <c r="S150" s="15">
        <f t="shared" ref="S150" si="207">P150+Q150+R150</f>
        <v>30</v>
      </c>
      <c r="T150" s="177"/>
      <c r="U150" s="27"/>
      <c r="V150" s="56"/>
    </row>
    <row r="151" spans="1:22" s="27" customFormat="1">
      <c r="A151" s="98" t="s">
        <v>253</v>
      </c>
      <c r="B151" s="8" t="s">
        <v>157</v>
      </c>
      <c r="C151" s="9">
        <v>1</v>
      </c>
      <c r="D151" s="8" t="s">
        <v>49</v>
      </c>
      <c r="E151" s="14" t="s">
        <v>97</v>
      </c>
      <c r="F151" s="24">
        <v>5</v>
      </c>
      <c r="G151" s="11" t="s">
        <v>75</v>
      </c>
      <c r="H151" s="9"/>
      <c r="I151" s="9">
        <v>1</v>
      </c>
      <c r="J151" s="9">
        <v>10</v>
      </c>
      <c r="K151" s="9">
        <f t="shared" ref="K151" si="208">J151-I151+1</f>
        <v>10</v>
      </c>
      <c r="L151" s="9">
        <v>30</v>
      </c>
      <c r="M151" s="9"/>
      <c r="N151" s="12">
        <f t="shared" ref="N151" si="209">L151/K151</f>
        <v>3</v>
      </c>
      <c r="O151" s="13">
        <f t="shared" ref="O151" si="210">M151/6</f>
        <v>0</v>
      </c>
      <c r="P151" s="14"/>
      <c r="Q151" s="15">
        <f t="shared" ref="Q151" si="211">IF(K151=0,0,L151)</f>
        <v>30</v>
      </c>
      <c r="R151" s="16">
        <f t="shared" ref="R151" si="212">IF(K151=0,0,M151/1.5)</f>
        <v>0</v>
      </c>
      <c r="S151" s="15">
        <f t="shared" ref="S151" si="213">P151+Q151+R151</f>
        <v>30</v>
      </c>
      <c r="T151" s="177"/>
      <c r="V151" s="85"/>
    </row>
    <row r="152" spans="1:22" s="27" customFormat="1">
      <c r="A152" s="98" t="s">
        <v>143</v>
      </c>
      <c r="B152" s="8" t="s">
        <v>158</v>
      </c>
      <c r="C152" s="9">
        <v>1</v>
      </c>
      <c r="D152" s="8" t="s">
        <v>49</v>
      </c>
      <c r="E152" s="14" t="s">
        <v>97</v>
      </c>
      <c r="F152" s="24">
        <v>5</v>
      </c>
      <c r="G152" s="11" t="s">
        <v>83</v>
      </c>
      <c r="H152" s="9"/>
      <c r="I152" s="9">
        <v>1</v>
      </c>
      <c r="J152" s="9">
        <v>10</v>
      </c>
      <c r="K152" s="9">
        <f t="shared" ref="K152" si="214">J152-I152+1</f>
        <v>10</v>
      </c>
      <c r="L152" s="9">
        <v>30</v>
      </c>
      <c r="M152" s="9"/>
      <c r="N152" s="12">
        <f t="shared" ref="N152" si="215">L152/K152</f>
        <v>3</v>
      </c>
      <c r="O152" s="13">
        <f t="shared" ref="O152" si="216">M152/6</f>
        <v>0</v>
      </c>
      <c r="P152" s="14"/>
      <c r="Q152" s="15">
        <f t="shared" ref="Q152" si="217">IF(K152=0,0,L152)</f>
        <v>30</v>
      </c>
      <c r="R152" s="16">
        <f t="shared" ref="R152" si="218">IF(K152=0,0,M152/1.5)</f>
        <v>0</v>
      </c>
      <c r="S152" s="15">
        <f t="shared" ref="S152" si="219">P152+Q152+R152</f>
        <v>30</v>
      </c>
      <c r="T152" s="177"/>
      <c r="V152" s="85"/>
    </row>
    <row r="153" spans="1:22" s="27" customFormat="1">
      <c r="A153" s="7"/>
      <c r="B153" s="8" t="s">
        <v>183</v>
      </c>
      <c r="C153" s="9">
        <v>1</v>
      </c>
      <c r="D153" s="8" t="s">
        <v>49</v>
      </c>
      <c r="E153" s="14" t="s">
        <v>97</v>
      </c>
      <c r="F153" s="24">
        <v>5</v>
      </c>
      <c r="G153" s="11" t="s">
        <v>102</v>
      </c>
      <c r="H153" s="9"/>
      <c r="I153" s="9">
        <v>1</v>
      </c>
      <c r="J153" s="9">
        <v>10</v>
      </c>
      <c r="K153" s="9">
        <f t="shared" ref="K153" si="220">J153-I153+1</f>
        <v>10</v>
      </c>
      <c r="L153" s="9">
        <v>30</v>
      </c>
      <c r="M153" s="9"/>
      <c r="N153" s="12">
        <f t="shared" ref="N153:N155" si="221">L153/K153</f>
        <v>3</v>
      </c>
      <c r="O153" s="13">
        <f t="shared" ref="O153" si="222">M153/6</f>
        <v>0</v>
      </c>
      <c r="P153" s="14"/>
      <c r="Q153" s="15">
        <f t="shared" ref="Q153" si="223">IF(K153=0,0,L153)</f>
        <v>30</v>
      </c>
      <c r="R153" s="16">
        <f t="shared" ref="R153" si="224">IF(K153=0,0,M153/1.5)</f>
        <v>0</v>
      </c>
      <c r="S153" s="15">
        <f t="shared" ref="S153" si="225">P153+Q153+R153</f>
        <v>30</v>
      </c>
      <c r="T153" s="177"/>
    </row>
    <row r="154" spans="1:22" s="27" customFormat="1">
      <c r="A154" s="7"/>
      <c r="B154" s="8" t="s">
        <v>181</v>
      </c>
      <c r="C154" s="9">
        <v>1</v>
      </c>
      <c r="D154" s="8" t="s">
        <v>49</v>
      </c>
      <c r="E154" s="14" t="s">
        <v>97</v>
      </c>
      <c r="F154" s="24">
        <v>7</v>
      </c>
      <c r="G154" s="11" t="s">
        <v>73</v>
      </c>
      <c r="H154" s="9"/>
      <c r="I154" s="9">
        <v>1</v>
      </c>
      <c r="J154" s="9">
        <v>10</v>
      </c>
      <c r="K154" s="9">
        <f t="shared" ref="K154" si="226">J154-I154+1</f>
        <v>10</v>
      </c>
      <c r="L154" s="9">
        <v>30</v>
      </c>
      <c r="M154" s="9"/>
      <c r="N154" s="12">
        <f t="shared" si="221"/>
        <v>3</v>
      </c>
      <c r="O154" s="13">
        <f t="shared" ref="O154" si="227">M154/6</f>
        <v>0</v>
      </c>
      <c r="P154" s="14"/>
      <c r="Q154" s="15">
        <f t="shared" ref="Q154" si="228">IF(K154=0,0,L154)</f>
        <v>30</v>
      </c>
      <c r="R154" s="16">
        <f t="shared" ref="R154" si="229">IF(K154=0,0,M154/1.5)</f>
        <v>0</v>
      </c>
      <c r="S154" s="15">
        <f t="shared" ref="S154" si="230">P154+Q154+R154</f>
        <v>30</v>
      </c>
      <c r="T154" s="177"/>
    </row>
    <row r="155" spans="1:22" s="27" customFormat="1">
      <c r="A155" s="7"/>
      <c r="B155" s="8" t="s">
        <v>182</v>
      </c>
      <c r="C155" s="9">
        <v>1</v>
      </c>
      <c r="D155" s="8" t="s">
        <v>49</v>
      </c>
      <c r="E155" s="14" t="s">
        <v>97</v>
      </c>
      <c r="F155" s="24">
        <v>7</v>
      </c>
      <c r="G155" s="11" t="s">
        <v>72</v>
      </c>
      <c r="H155" s="9"/>
      <c r="I155" s="9">
        <v>1</v>
      </c>
      <c r="J155" s="9">
        <v>10</v>
      </c>
      <c r="K155" s="9">
        <f t="shared" ref="K155" si="231">J155-I155+1</f>
        <v>10</v>
      </c>
      <c r="L155" s="9">
        <v>30</v>
      </c>
      <c r="M155" s="9"/>
      <c r="N155" s="12">
        <f t="shared" si="221"/>
        <v>3</v>
      </c>
      <c r="O155" s="13">
        <f t="shared" ref="O155" si="232">M155/6</f>
        <v>0</v>
      </c>
      <c r="P155" s="14"/>
      <c r="Q155" s="15">
        <f t="shared" ref="Q155" si="233">IF(K155=0,0,L155)</f>
        <v>30</v>
      </c>
      <c r="R155" s="16">
        <f t="shared" ref="R155" si="234">IF(K155=0,0,M155/1.5)</f>
        <v>0</v>
      </c>
      <c r="S155" s="15">
        <f t="shared" ref="S155" si="235">P155+Q155+R155</f>
        <v>30</v>
      </c>
      <c r="T155" s="177"/>
    </row>
    <row r="156" spans="1:22" s="14" customFormat="1">
      <c r="A156" s="7" t="s">
        <v>360</v>
      </c>
      <c r="B156" s="8" t="s">
        <v>351</v>
      </c>
      <c r="C156" s="9">
        <v>1</v>
      </c>
      <c r="D156" s="8" t="s">
        <v>49</v>
      </c>
      <c r="E156" s="14" t="s">
        <v>55</v>
      </c>
      <c r="F156" s="11">
        <v>7</v>
      </c>
      <c r="G156" s="11" t="s">
        <v>293</v>
      </c>
      <c r="H156" s="9"/>
      <c r="I156" s="9">
        <v>5</v>
      </c>
      <c r="J156" s="9">
        <v>23</v>
      </c>
      <c r="K156" s="9">
        <f>J156-I156+1</f>
        <v>19</v>
      </c>
      <c r="L156" s="9">
        <v>60</v>
      </c>
      <c r="M156" s="9"/>
      <c r="N156" s="12">
        <f>L156/K156</f>
        <v>3.1578947368421053</v>
      </c>
      <c r="O156" s="13">
        <f>M156/5</f>
        <v>0</v>
      </c>
      <c r="Q156" s="15">
        <f>IF(K156=0,0,L156)</f>
        <v>60</v>
      </c>
      <c r="R156" s="16">
        <f>IF(K156=0,0,M156/1.5)</f>
        <v>0</v>
      </c>
      <c r="S156" s="15">
        <f>P156+Q156+R156</f>
        <v>60</v>
      </c>
      <c r="T156" s="177">
        <f>SUM(S144:S155)</f>
        <v>360</v>
      </c>
    </row>
    <row r="157" spans="1:22" s="27" customFormat="1" ht="25.5">
      <c r="A157" s="3" t="s">
        <v>15</v>
      </c>
      <c r="B157" s="3" t="s">
        <v>16</v>
      </c>
      <c r="C157" s="4" t="s">
        <v>149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176"/>
      <c r="U157" s="53" t="s">
        <v>105</v>
      </c>
      <c r="V157" s="54" t="s">
        <v>106</v>
      </c>
    </row>
    <row r="158" spans="1:22" s="27" customFormat="1">
      <c r="A158" s="7" t="s">
        <v>251</v>
      </c>
      <c r="B158" s="8" t="s">
        <v>179</v>
      </c>
      <c r="C158" s="9">
        <v>1</v>
      </c>
      <c r="D158" s="8" t="s">
        <v>25</v>
      </c>
      <c r="E158" s="7" t="s">
        <v>23</v>
      </c>
      <c r="F158" s="18">
        <v>2</v>
      </c>
      <c r="G158" s="11" t="s">
        <v>75</v>
      </c>
      <c r="H158" s="9"/>
      <c r="I158" s="9">
        <v>1</v>
      </c>
      <c r="J158" s="9">
        <v>10</v>
      </c>
      <c r="K158" s="9">
        <f t="shared" ref="K158:K168" si="236">J158-I158+1</f>
        <v>10</v>
      </c>
      <c r="L158" s="9">
        <v>30</v>
      </c>
      <c r="M158" s="9"/>
      <c r="N158" s="12">
        <f t="shared" ref="N158:N168" si="237">L158/K158</f>
        <v>3</v>
      </c>
      <c r="O158" s="13">
        <f>M158/6</f>
        <v>0</v>
      </c>
      <c r="P158" s="14"/>
      <c r="Q158" s="15">
        <f t="shared" ref="Q158:Q168" si="238">IF(K158=0,0,L158)</f>
        <v>30</v>
      </c>
      <c r="R158" s="16">
        <f t="shared" ref="R158:R168" si="239">IF(K158=0,0,M158/1.5)</f>
        <v>0</v>
      </c>
      <c r="S158" s="15">
        <f t="shared" ref="S158:S168" si="240">P158+Q158+R158</f>
        <v>30</v>
      </c>
      <c r="T158" s="177"/>
    </row>
    <row r="159" spans="1:22" s="27" customFormat="1">
      <c r="A159" s="98" t="s">
        <v>252</v>
      </c>
      <c r="B159" s="8" t="s">
        <v>178</v>
      </c>
      <c r="C159" s="9">
        <v>1</v>
      </c>
      <c r="D159" s="8" t="s">
        <v>25</v>
      </c>
      <c r="E159" s="7" t="s">
        <v>23</v>
      </c>
      <c r="F159" s="18">
        <v>2</v>
      </c>
      <c r="G159" s="11" t="s">
        <v>83</v>
      </c>
      <c r="H159" s="9"/>
      <c r="I159" s="9">
        <v>1</v>
      </c>
      <c r="J159" s="9">
        <v>10</v>
      </c>
      <c r="K159" s="9">
        <f t="shared" si="236"/>
        <v>10</v>
      </c>
      <c r="L159" s="9">
        <v>30</v>
      </c>
      <c r="M159" s="9"/>
      <c r="N159" s="12">
        <f t="shared" si="237"/>
        <v>3</v>
      </c>
      <c r="O159" s="13">
        <f>M159/6</f>
        <v>0</v>
      </c>
      <c r="P159" s="14"/>
      <c r="Q159" s="15">
        <f t="shared" si="238"/>
        <v>30</v>
      </c>
      <c r="R159" s="16">
        <f t="shared" si="239"/>
        <v>0</v>
      </c>
      <c r="S159" s="15">
        <f t="shared" si="240"/>
        <v>30</v>
      </c>
      <c r="T159" s="177"/>
    </row>
    <row r="160" spans="1:22" s="27" customFormat="1">
      <c r="A160" s="98" t="s">
        <v>252</v>
      </c>
      <c r="B160" s="8" t="s">
        <v>180</v>
      </c>
      <c r="C160" s="9">
        <v>1</v>
      </c>
      <c r="D160" s="8" t="s">
        <v>25</v>
      </c>
      <c r="E160" s="7" t="s">
        <v>23</v>
      </c>
      <c r="F160" s="18">
        <v>3</v>
      </c>
      <c r="G160" s="11" t="s">
        <v>83</v>
      </c>
      <c r="H160" s="9"/>
      <c r="I160" s="9">
        <v>1</v>
      </c>
      <c r="J160" s="9">
        <v>10</v>
      </c>
      <c r="K160" s="9">
        <f>J160-I160+1</f>
        <v>10</v>
      </c>
      <c r="L160" s="9">
        <v>30</v>
      </c>
      <c r="M160" s="9"/>
      <c r="N160" s="12">
        <f>L160/K160</f>
        <v>3</v>
      </c>
      <c r="O160" s="13">
        <f>M160/6</f>
        <v>0</v>
      </c>
      <c r="P160" s="14"/>
      <c r="Q160" s="15">
        <f>IF(K160=0,0,L160)</f>
        <v>30</v>
      </c>
      <c r="R160" s="16">
        <f>IF(K160=0,0,M160/1.5)</f>
        <v>0</v>
      </c>
      <c r="S160" s="15">
        <f t="shared" si="240"/>
        <v>30</v>
      </c>
      <c r="T160" s="177"/>
    </row>
    <row r="161" spans="1:22" s="27" customFormat="1">
      <c r="A161" s="98" t="s">
        <v>252</v>
      </c>
      <c r="B161" s="8" t="s">
        <v>160</v>
      </c>
      <c r="C161" s="9">
        <v>1</v>
      </c>
      <c r="D161" s="8" t="s">
        <v>25</v>
      </c>
      <c r="E161" s="7" t="s">
        <v>43</v>
      </c>
      <c r="F161" s="18">
        <v>3</v>
      </c>
      <c r="G161" s="11" t="s">
        <v>139</v>
      </c>
      <c r="H161" s="9"/>
      <c r="I161" s="9">
        <v>1</v>
      </c>
      <c r="J161" s="9">
        <v>10</v>
      </c>
      <c r="K161" s="9">
        <f t="shared" si="236"/>
        <v>10</v>
      </c>
      <c r="L161" s="9">
        <v>30</v>
      </c>
      <c r="M161" s="9"/>
      <c r="N161" s="12">
        <f t="shared" si="237"/>
        <v>3</v>
      </c>
      <c r="O161" s="13">
        <f>M161/5</f>
        <v>0</v>
      </c>
      <c r="P161" s="14"/>
      <c r="Q161" s="15">
        <f t="shared" si="238"/>
        <v>30</v>
      </c>
      <c r="R161" s="16">
        <f t="shared" si="239"/>
        <v>0</v>
      </c>
      <c r="S161" s="15">
        <f t="shared" si="240"/>
        <v>30</v>
      </c>
      <c r="T161" s="177"/>
    </row>
    <row r="162" spans="1:22" s="48" customFormat="1">
      <c r="A162" s="98" t="s">
        <v>144</v>
      </c>
      <c r="B162" s="46" t="s">
        <v>148</v>
      </c>
      <c r="C162" s="47">
        <v>1</v>
      </c>
      <c r="D162" s="46" t="s">
        <v>25</v>
      </c>
      <c r="E162" s="45" t="s">
        <v>124</v>
      </c>
      <c r="F162" s="95">
        <v>3</v>
      </c>
      <c r="G162" s="49" t="s">
        <v>140</v>
      </c>
      <c r="H162" s="47"/>
      <c r="I162" s="47">
        <v>1</v>
      </c>
      <c r="J162" s="9">
        <v>10</v>
      </c>
      <c r="K162" s="47">
        <f t="shared" si="236"/>
        <v>10</v>
      </c>
      <c r="L162" s="9">
        <v>30</v>
      </c>
      <c r="M162" s="47"/>
      <c r="N162" s="50">
        <f t="shared" si="237"/>
        <v>3</v>
      </c>
      <c r="O162" s="51">
        <f>M162/5</f>
        <v>0</v>
      </c>
      <c r="Q162" s="52">
        <f t="shared" si="238"/>
        <v>30</v>
      </c>
      <c r="R162" s="91">
        <f t="shared" si="239"/>
        <v>0</v>
      </c>
      <c r="S162" s="15">
        <f t="shared" si="240"/>
        <v>30</v>
      </c>
      <c r="T162" s="181"/>
    </row>
    <row r="163" spans="1:22" s="27" customFormat="1">
      <c r="A163" s="98" t="s">
        <v>144</v>
      </c>
      <c r="B163" s="8" t="s">
        <v>158</v>
      </c>
      <c r="C163" s="9">
        <v>1</v>
      </c>
      <c r="D163" s="8" t="s">
        <v>25</v>
      </c>
      <c r="E163" s="7" t="s">
        <v>23</v>
      </c>
      <c r="F163" s="18">
        <v>4</v>
      </c>
      <c r="G163" s="11" t="s">
        <v>75</v>
      </c>
      <c r="H163" s="9"/>
      <c r="I163" s="9">
        <v>1</v>
      </c>
      <c r="J163" s="9">
        <v>10</v>
      </c>
      <c r="K163" s="9">
        <f t="shared" si="236"/>
        <v>10</v>
      </c>
      <c r="L163" s="9">
        <v>30</v>
      </c>
      <c r="M163" s="9"/>
      <c r="N163" s="12">
        <f t="shared" si="237"/>
        <v>3</v>
      </c>
      <c r="O163" s="13">
        <f>M163/6</f>
        <v>0</v>
      </c>
      <c r="P163" s="14"/>
      <c r="Q163" s="15">
        <f t="shared" si="238"/>
        <v>30</v>
      </c>
      <c r="R163" s="16">
        <f t="shared" si="239"/>
        <v>0</v>
      </c>
      <c r="S163" s="15">
        <f t="shared" si="240"/>
        <v>30</v>
      </c>
      <c r="T163" s="177"/>
    </row>
    <row r="164" spans="1:22" s="27" customFormat="1">
      <c r="A164" s="98" t="s">
        <v>253</v>
      </c>
      <c r="B164" s="8" t="s">
        <v>157</v>
      </c>
      <c r="C164" s="9">
        <v>1</v>
      </c>
      <c r="D164" s="8" t="s">
        <v>25</v>
      </c>
      <c r="E164" s="7" t="s">
        <v>23</v>
      </c>
      <c r="F164" s="18">
        <v>4</v>
      </c>
      <c r="G164" s="11" t="s">
        <v>83</v>
      </c>
      <c r="H164" s="9"/>
      <c r="I164" s="9">
        <v>1</v>
      </c>
      <c r="J164" s="9">
        <v>10</v>
      </c>
      <c r="K164" s="9">
        <f t="shared" si="236"/>
        <v>10</v>
      </c>
      <c r="L164" s="9">
        <v>30</v>
      </c>
      <c r="M164" s="9"/>
      <c r="N164" s="12">
        <f t="shared" si="237"/>
        <v>3</v>
      </c>
      <c r="O164" s="13">
        <f>M164/6</f>
        <v>0</v>
      </c>
      <c r="P164" s="14"/>
      <c r="Q164" s="15">
        <f t="shared" si="238"/>
        <v>30</v>
      </c>
      <c r="R164" s="16">
        <f t="shared" si="239"/>
        <v>0</v>
      </c>
      <c r="S164" s="15">
        <f t="shared" si="240"/>
        <v>30</v>
      </c>
      <c r="T164" s="177"/>
    </row>
    <row r="165" spans="1:22" s="27" customFormat="1">
      <c r="A165" s="7"/>
      <c r="B165" s="8" t="s">
        <v>286</v>
      </c>
      <c r="C165" s="9">
        <v>1</v>
      </c>
      <c r="D165" s="8" t="s">
        <v>25</v>
      </c>
      <c r="E165" s="14" t="s">
        <v>294</v>
      </c>
      <c r="F165" s="11">
        <v>4</v>
      </c>
      <c r="G165" s="11" t="s">
        <v>102</v>
      </c>
      <c r="H165" s="9"/>
      <c r="I165" s="9">
        <v>6</v>
      </c>
      <c r="J165" s="9">
        <v>23</v>
      </c>
      <c r="K165" s="9">
        <f>J165-I165+1</f>
        <v>18</v>
      </c>
      <c r="L165" s="9">
        <v>30</v>
      </c>
      <c r="M165" s="9"/>
      <c r="N165" s="12">
        <f>L165/K165</f>
        <v>1.6666666666666667</v>
      </c>
      <c r="O165" s="13">
        <f>M165/6</f>
        <v>0</v>
      </c>
      <c r="P165" s="14"/>
      <c r="Q165" s="15">
        <f>IF(K165=0,0,L165)</f>
        <v>30</v>
      </c>
      <c r="R165" s="16">
        <f>IF(K165=0,0,M165/1.5)</f>
        <v>0</v>
      </c>
      <c r="S165" s="15">
        <f>P165+Q165+R165</f>
        <v>30</v>
      </c>
      <c r="T165" s="177"/>
    </row>
    <row r="166" spans="1:22" s="14" customFormat="1">
      <c r="A166" s="7" t="s">
        <v>252</v>
      </c>
      <c r="B166" s="8" t="s">
        <v>289</v>
      </c>
      <c r="C166" s="9">
        <v>1</v>
      </c>
      <c r="D166" s="8" t="s">
        <v>25</v>
      </c>
      <c r="E166" s="14" t="s">
        <v>294</v>
      </c>
      <c r="F166" s="11">
        <v>4</v>
      </c>
      <c r="G166" s="11" t="s">
        <v>295</v>
      </c>
      <c r="H166" s="9"/>
      <c r="I166" s="9">
        <v>6</v>
      </c>
      <c r="J166" s="9">
        <v>23</v>
      </c>
      <c r="K166" s="9">
        <f t="shared" si="236"/>
        <v>18</v>
      </c>
      <c r="L166" s="9">
        <v>30</v>
      </c>
      <c r="M166" s="9"/>
      <c r="N166" s="12">
        <f t="shared" si="237"/>
        <v>1.6666666666666667</v>
      </c>
      <c r="O166" s="13">
        <f>M166/6</f>
        <v>0</v>
      </c>
      <c r="Q166" s="15">
        <f t="shared" si="238"/>
        <v>30</v>
      </c>
      <c r="R166" s="16">
        <f t="shared" si="239"/>
        <v>0</v>
      </c>
      <c r="S166" s="15">
        <f t="shared" si="240"/>
        <v>30</v>
      </c>
      <c r="T166" s="177"/>
    </row>
    <row r="167" spans="1:22" s="27" customFormat="1">
      <c r="A167" s="98" t="s">
        <v>144</v>
      </c>
      <c r="B167" s="8" t="s">
        <v>146</v>
      </c>
      <c r="C167" s="9">
        <v>1</v>
      </c>
      <c r="D167" s="8" t="s">
        <v>25</v>
      </c>
      <c r="E167" s="7" t="s">
        <v>43</v>
      </c>
      <c r="F167" s="18">
        <v>5</v>
      </c>
      <c r="G167" s="11" t="s">
        <v>75</v>
      </c>
      <c r="H167" s="9"/>
      <c r="I167" s="9">
        <v>1</v>
      </c>
      <c r="J167" s="9">
        <v>10</v>
      </c>
      <c r="K167" s="9">
        <f t="shared" si="236"/>
        <v>10</v>
      </c>
      <c r="L167" s="9">
        <v>30</v>
      </c>
      <c r="M167" s="9"/>
      <c r="N167" s="12">
        <f t="shared" si="237"/>
        <v>3</v>
      </c>
      <c r="O167" s="13">
        <f>M167/5</f>
        <v>0</v>
      </c>
      <c r="P167" s="14"/>
      <c r="Q167" s="15">
        <f t="shared" si="238"/>
        <v>30</v>
      </c>
      <c r="R167" s="16">
        <f t="shared" si="239"/>
        <v>0</v>
      </c>
      <c r="S167" s="15">
        <f t="shared" si="240"/>
        <v>30</v>
      </c>
      <c r="T167" s="177"/>
    </row>
    <row r="168" spans="1:22" s="27" customFormat="1">
      <c r="A168" s="98" t="s">
        <v>252</v>
      </c>
      <c r="B168" s="8" t="s">
        <v>145</v>
      </c>
      <c r="C168" s="9">
        <v>1</v>
      </c>
      <c r="D168" s="8" t="s">
        <v>25</v>
      </c>
      <c r="E168" s="7" t="s">
        <v>43</v>
      </c>
      <c r="F168" s="18">
        <v>5</v>
      </c>
      <c r="G168" s="11" t="s">
        <v>83</v>
      </c>
      <c r="H168" s="9"/>
      <c r="I168" s="9">
        <v>1</v>
      </c>
      <c r="J168" s="9">
        <v>10</v>
      </c>
      <c r="K168" s="9">
        <f t="shared" si="236"/>
        <v>10</v>
      </c>
      <c r="L168" s="9">
        <v>30</v>
      </c>
      <c r="M168" s="9"/>
      <c r="N168" s="12">
        <f t="shared" si="237"/>
        <v>3</v>
      </c>
      <c r="O168" s="13">
        <f>M168/5</f>
        <v>0</v>
      </c>
      <c r="P168" s="14"/>
      <c r="Q168" s="15">
        <f t="shared" si="238"/>
        <v>30</v>
      </c>
      <c r="R168" s="16">
        <f t="shared" si="239"/>
        <v>0</v>
      </c>
      <c r="S168" s="15">
        <f t="shared" si="240"/>
        <v>30</v>
      </c>
      <c r="T168" s="177"/>
    </row>
    <row r="169" spans="1:22" s="14" customFormat="1">
      <c r="A169" s="7"/>
      <c r="B169" s="8" t="s">
        <v>318</v>
      </c>
      <c r="C169" s="9">
        <v>1</v>
      </c>
      <c r="D169" s="8" t="s">
        <v>25</v>
      </c>
      <c r="E169" s="7" t="s">
        <v>138</v>
      </c>
      <c r="F169" s="11">
        <v>7</v>
      </c>
      <c r="G169" s="11" t="s">
        <v>75</v>
      </c>
      <c r="H169" s="9"/>
      <c r="I169" s="9">
        <v>6</v>
      </c>
      <c r="J169" s="9">
        <v>23</v>
      </c>
      <c r="K169" s="9">
        <f t="shared" ref="K169" si="241">J169-I169+1</f>
        <v>18</v>
      </c>
      <c r="L169" s="9">
        <v>30</v>
      </c>
      <c r="M169" s="9"/>
      <c r="N169" s="12">
        <f t="shared" ref="N169" si="242">L169/K169</f>
        <v>1.6666666666666667</v>
      </c>
      <c r="O169" s="13">
        <f t="shared" ref="O169" si="243">M169/5</f>
        <v>0</v>
      </c>
      <c r="Q169" s="15">
        <f t="shared" ref="Q169" si="244">IF(K169=0,0,L169)</f>
        <v>30</v>
      </c>
      <c r="R169" s="16">
        <f t="shared" ref="R169" si="245">IF(K169=0,0,M169/1.5)</f>
        <v>0</v>
      </c>
      <c r="S169" s="15">
        <f t="shared" ref="S169" si="246">P169+Q169+R169</f>
        <v>30</v>
      </c>
      <c r="T169" s="177"/>
      <c r="U169" s="185"/>
    </row>
    <row r="170" spans="1:22" s="14" customFormat="1">
      <c r="A170" s="7"/>
      <c r="B170" s="8" t="s">
        <v>319</v>
      </c>
      <c r="C170" s="9">
        <v>1</v>
      </c>
      <c r="D170" s="8" t="s">
        <v>25</v>
      </c>
      <c r="E170" s="7" t="s">
        <v>138</v>
      </c>
      <c r="F170" s="11">
        <v>7</v>
      </c>
      <c r="G170" s="11" t="s">
        <v>83</v>
      </c>
      <c r="H170" s="9"/>
      <c r="I170" s="9">
        <v>6</v>
      </c>
      <c r="J170" s="9">
        <v>23</v>
      </c>
      <c r="K170" s="9">
        <f t="shared" ref="K170" si="247">J170-I170+1</f>
        <v>18</v>
      </c>
      <c r="L170" s="9">
        <v>30</v>
      </c>
      <c r="M170" s="9"/>
      <c r="N170" s="12">
        <f t="shared" ref="N170" si="248">L170/K170</f>
        <v>1.6666666666666667</v>
      </c>
      <c r="O170" s="13">
        <f t="shared" ref="O170" si="249">M170/5</f>
        <v>0</v>
      </c>
      <c r="Q170" s="15">
        <f t="shared" ref="Q170" si="250">IF(K170=0,0,L170)</f>
        <v>30</v>
      </c>
      <c r="R170" s="16">
        <f t="shared" ref="R170" si="251">IF(K170=0,0,M170/1.5)</f>
        <v>0</v>
      </c>
      <c r="S170" s="15">
        <f t="shared" ref="S170" si="252">P170+Q170+R170</f>
        <v>30</v>
      </c>
      <c r="T170" s="177"/>
      <c r="U170" s="185"/>
    </row>
    <row r="171" spans="1:22" s="27" customFormat="1" ht="25.5">
      <c r="A171" s="3" t="s">
        <v>15</v>
      </c>
      <c r="B171" s="3" t="s">
        <v>16</v>
      </c>
      <c r="C171" s="4" t="s">
        <v>149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179"/>
      <c r="U171" s="84" t="s">
        <v>105</v>
      </c>
      <c r="V171" s="84" t="s">
        <v>106</v>
      </c>
    </row>
    <row r="172" spans="1:22" s="14" customFormat="1">
      <c r="A172" s="7" t="s">
        <v>395</v>
      </c>
      <c r="B172" s="8" t="s">
        <v>282</v>
      </c>
      <c r="C172" s="9">
        <v>1</v>
      </c>
      <c r="D172" s="8" t="s">
        <v>46</v>
      </c>
      <c r="E172" s="14" t="s">
        <v>294</v>
      </c>
      <c r="F172" s="11">
        <v>2</v>
      </c>
      <c r="G172" s="11" t="s">
        <v>77</v>
      </c>
      <c r="H172" s="9"/>
      <c r="I172" s="9">
        <v>6</v>
      </c>
      <c r="J172" s="9">
        <v>23</v>
      </c>
      <c r="K172" s="9">
        <f>J172-I172+1</f>
        <v>18</v>
      </c>
      <c r="L172" s="9">
        <v>30</v>
      </c>
      <c r="M172" s="9"/>
      <c r="N172" s="12">
        <f>L172/K172</f>
        <v>1.6666666666666667</v>
      </c>
      <c r="O172" s="13">
        <f>M172/6</f>
        <v>0</v>
      </c>
      <c r="Q172" s="15">
        <f>IF(K172=0,0,L172)</f>
        <v>30</v>
      </c>
      <c r="R172" s="16">
        <f>IF(K172=0,0,M172/1.5)</f>
        <v>0</v>
      </c>
      <c r="S172" s="15">
        <f>P172+Q172+R172</f>
        <v>30</v>
      </c>
      <c r="T172" s="177"/>
    </row>
    <row r="173" spans="1:22" s="27" customFormat="1">
      <c r="A173" s="7"/>
      <c r="B173" s="8" t="s">
        <v>184</v>
      </c>
      <c r="C173" s="9">
        <v>1</v>
      </c>
      <c r="D173" s="8" t="s">
        <v>46</v>
      </c>
      <c r="E173" s="14" t="s">
        <v>23</v>
      </c>
      <c r="F173" s="11">
        <v>2</v>
      </c>
      <c r="G173" s="11" t="s">
        <v>139</v>
      </c>
      <c r="H173" s="9"/>
      <c r="I173" s="9">
        <v>1</v>
      </c>
      <c r="J173" s="9">
        <v>10</v>
      </c>
      <c r="K173" s="9">
        <f t="shared" ref="K173:K180" si="253">J173-I173+1</f>
        <v>10</v>
      </c>
      <c r="L173" s="9">
        <v>30</v>
      </c>
      <c r="M173" s="9"/>
      <c r="N173" s="12">
        <f t="shared" ref="N173:N180" si="254">L173/K173</f>
        <v>3</v>
      </c>
      <c r="O173" s="13">
        <f>M173/6</f>
        <v>0</v>
      </c>
      <c r="P173" s="14"/>
      <c r="Q173" s="15">
        <f t="shared" ref="Q173:Q180" si="255">IF(K173=0,0,L173)</f>
        <v>30</v>
      </c>
      <c r="R173" s="16">
        <f t="shared" ref="R173:R180" si="256">IF(K173=0,0,M173/1.5)</f>
        <v>0</v>
      </c>
      <c r="S173" s="15">
        <f t="shared" ref="S173:S180" si="257">P173+Q173+R173</f>
        <v>30</v>
      </c>
      <c r="T173" s="177"/>
    </row>
    <row r="174" spans="1:22" s="27" customFormat="1">
      <c r="A174" s="7"/>
      <c r="B174" s="8" t="s">
        <v>183</v>
      </c>
      <c r="C174" s="9">
        <v>1</v>
      </c>
      <c r="D174" s="8" t="s">
        <v>46</v>
      </c>
      <c r="E174" s="14" t="s">
        <v>23</v>
      </c>
      <c r="F174" s="11">
        <v>2</v>
      </c>
      <c r="G174" s="11" t="s">
        <v>140</v>
      </c>
      <c r="H174" s="9"/>
      <c r="I174" s="9">
        <v>1</v>
      </c>
      <c r="J174" s="9">
        <v>10</v>
      </c>
      <c r="K174" s="9">
        <f t="shared" si="253"/>
        <v>10</v>
      </c>
      <c r="L174" s="9">
        <v>30</v>
      </c>
      <c r="M174" s="9"/>
      <c r="N174" s="12">
        <f t="shared" si="254"/>
        <v>3</v>
      </c>
      <c r="O174" s="13">
        <f>M174/6</f>
        <v>0</v>
      </c>
      <c r="P174" s="14"/>
      <c r="Q174" s="15">
        <f t="shared" si="255"/>
        <v>30</v>
      </c>
      <c r="R174" s="16">
        <f t="shared" si="256"/>
        <v>0</v>
      </c>
      <c r="S174" s="15">
        <f t="shared" si="257"/>
        <v>30</v>
      </c>
      <c r="T174" s="177"/>
    </row>
    <row r="175" spans="1:22" s="27" customFormat="1">
      <c r="A175" s="7" t="s">
        <v>251</v>
      </c>
      <c r="B175" s="8" t="s">
        <v>155</v>
      </c>
      <c r="C175" s="9">
        <v>1</v>
      </c>
      <c r="D175" s="8" t="s">
        <v>46</v>
      </c>
      <c r="E175" s="14" t="s">
        <v>136</v>
      </c>
      <c r="F175" s="11">
        <v>4</v>
      </c>
      <c r="G175" s="11" t="s">
        <v>75</v>
      </c>
      <c r="H175" s="9"/>
      <c r="I175" s="9">
        <v>1</v>
      </c>
      <c r="J175" s="9">
        <v>10</v>
      </c>
      <c r="K175" s="9">
        <f t="shared" si="253"/>
        <v>10</v>
      </c>
      <c r="L175" s="9">
        <v>30</v>
      </c>
      <c r="M175" s="9"/>
      <c r="N175" s="12">
        <f t="shared" si="254"/>
        <v>3</v>
      </c>
      <c r="O175" s="13">
        <f>M175/5</f>
        <v>0</v>
      </c>
      <c r="P175" s="14"/>
      <c r="Q175" s="15">
        <f t="shared" si="255"/>
        <v>30</v>
      </c>
      <c r="R175" s="16">
        <f t="shared" si="256"/>
        <v>0</v>
      </c>
      <c r="S175" s="15">
        <f t="shared" si="257"/>
        <v>30</v>
      </c>
      <c r="T175" s="177"/>
    </row>
    <row r="176" spans="1:22" s="27" customFormat="1">
      <c r="A176" s="7" t="s">
        <v>251</v>
      </c>
      <c r="B176" s="8" t="s">
        <v>281</v>
      </c>
      <c r="C176" s="9">
        <v>1</v>
      </c>
      <c r="D176" s="8" t="s">
        <v>46</v>
      </c>
      <c r="E176" s="14" t="s">
        <v>294</v>
      </c>
      <c r="F176" s="11">
        <v>4</v>
      </c>
      <c r="G176" s="11" t="s">
        <v>102</v>
      </c>
      <c r="H176" s="9"/>
      <c r="I176" s="9">
        <v>6</v>
      </c>
      <c r="J176" s="9">
        <v>23</v>
      </c>
      <c r="K176" s="9">
        <f t="shared" ref="K176" si="258">J176-I176+1</f>
        <v>18</v>
      </c>
      <c r="L176" s="9">
        <v>30</v>
      </c>
      <c r="M176" s="9"/>
      <c r="N176" s="12">
        <f t="shared" ref="N176" si="259">L176/K176</f>
        <v>1.6666666666666667</v>
      </c>
      <c r="O176" s="13">
        <f t="shared" ref="O176:O184" si="260">M176/6</f>
        <v>0</v>
      </c>
      <c r="P176" s="14"/>
      <c r="Q176" s="15">
        <f t="shared" ref="Q176" si="261">IF(K176=0,0,L176)</f>
        <v>30</v>
      </c>
      <c r="R176" s="16">
        <f t="shared" ref="R176" si="262">IF(K176=0,0,M176/1.5)</f>
        <v>0</v>
      </c>
      <c r="S176" s="15">
        <f t="shared" ref="S176" si="263">P176+Q176+R176</f>
        <v>30</v>
      </c>
      <c r="T176" s="177"/>
    </row>
    <row r="177" spans="1:22" s="27" customFormat="1">
      <c r="A177" s="7"/>
      <c r="B177" s="8" t="s">
        <v>181</v>
      </c>
      <c r="C177" s="9">
        <v>1</v>
      </c>
      <c r="D177" s="8" t="s">
        <v>46</v>
      </c>
      <c r="E177" s="14" t="s">
        <v>23</v>
      </c>
      <c r="F177" s="11">
        <v>6</v>
      </c>
      <c r="G177" s="11" t="s">
        <v>75</v>
      </c>
      <c r="H177" s="9"/>
      <c r="I177" s="9">
        <v>1</v>
      </c>
      <c r="J177" s="9">
        <v>10</v>
      </c>
      <c r="K177" s="9">
        <f t="shared" si="253"/>
        <v>10</v>
      </c>
      <c r="L177" s="9">
        <v>30</v>
      </c>
      <c r="M177" s="9"/>
      <c r="N177" s="12">
        <f t="shared" si="254"/>
        <v>3</v>
      </c>
      <c r="O177" s="13">
        <f t="shared" si="260"/>
        <v>0</v>
      </c>
      <c r="P177" s="14"/>
      <c r="Q177" s="15">
        <f t="shared" si="255"/>
        <v>30</v>
      </c>
      <c r="R177" s="16">
        <f t="shared" si="256"/>
        <v>0</v>
      </c>
      <c r="S177" s="15">
        <f t="shared" si="257"/>
        <v>30</v>
      </c>
      <c r="T177" s="177"/>
    </row>
    <row r="178" spans="1:22" s="27" customFormat="1">
      <c r="A178" s="7"/>
      <c r="B178" s="8" t="s">
        <v>182</v>
      </c>
      <c r="C178" s="9">
        <v>1</v>
      </c>
      <c r="D178" s="8" t="s">
        <v>46</v>
      </c>
      <c r="E178" s="14" t="s">
        <v>23</v>
      </c>
      <c r="F178" s="11">
        <v>6</v>
      </c>
      <c r="G178" s="11" t="s">
        <v>83</v>
      </c>
      <c r="H178" s="9"/>
      <c r="I178" s="9">
        <v>1</v>
      </c>
      <c r="J178" s="9">
        <v>10</v>
      </c>
      <c r="K178" s="9">
        <f t="shared" si="253"/>
        <v>10</v>
      </c>
      <c r="L178" s="9">
        <v>30</v>
      </c>
      <c r="M178" s="9"/>
      <c r="N178" s="12">
        <f t="shared" si="254"/>
        <v>3</v>
      </c>
      <c r="O178" s="13">
        <f t="shared" si="260"/>
        <v>0</v>
      </c>
      <c r="P178" s="14"/>
      <c r="Q178" s="15">
        <f t="shared" si="255"/>
        <v>30</v>
      </c>
      <c r="R178" s="16">
        <f t="shared" si="256"/>
        <v>0</v>
      </c>
      <c r="S178" s="15">
        <f t="shared" si="257"/>
        <v>30</v>
      </c>
      <c r="T178" s="177"/>
    </row>
    <row r="179" spans="1:22" s="14" customFormat="1">
      <c r="A179" s="7" t="s">
        <v>360</v>
      </c>
      <c r="B179" s="8" t="s">
        <v>351</v>
      </c>
      <c r="C179" s="9">
        <v>1</v>
      </c>
      <c r="D179" s="8" t="s">
        <v>46</v>
      </c>
      <c r="E179" s="14" t="s">
        <v>352</v>
      </c>
      <c r="F179" s="11">
        <v>6</v>
      </c>
      <c r="G179" s="11" t="s">
        <v>139</v>
      </c>
      <c r="H179" s="9"/>
      <c r="I179" s="9">
        <v>5</v>
      </c>
      <c r="J179" s="9">
        <v>23</v>
      </c>
      <c r="K179" s="9">
        <f t="shared" ref="K179" si="264">J179-I179+1</f>
        <v>19</v>
      </c>
      <c r="L179" s="9">
        <v>45</v>
      </c>
      <c r="M179" s="9"/>
      <c r="N179" s="12">
        <f t="shared" ref="N179" si="265">L179/K179</f>
        <v>2.3684210526315788</v>
      </c>
      <c r="O179" s="13">
        <f>M179/5</f>
        <v>0</v>
      </c>
      <c r="Q179" s="15">
        <f t="shared" ref="Q179" si="266">IF(K179=0,0,L179)</f>
        <v>45</v>
      </c>
      <c r="R179" s="16">
        <f t="shared" ref="R179" si="267">IF(K179=0,0,M179/1.5)</f>
        <v>0</v>
      </c>
      <c r="S179" s="15">
        <f t="shared" ref="S179" si="268">P179+Q179+R179</f>
        <v>45</v>
      </c>
      <c r="T179" s="177"/>
    </row>
    <row r="180" spans="1:22" s="27" customFormat="1">
      <c r="A180" s="7" t="s">
        <v>255</v>
      </c>
      <c r="B180" s="8" t="s">
        <v>283</v>
      </c>
      <c r="C180" s="9">
        <v>1</v>
      </c>
      <c r="D180" s="8" t="s">
        <v>46</v>
      </c>
      <c r="E180" s="14" t="s">
        <v>294</v>
      </c>
      <c r="F180" s="11">
        <v>5</v>
      </c>
      <c r="G180" s="11" t="s">
        <v>73</v>
      </c>
      <c r="H180" s="9"/>
      <c r="I180" s="9">
        <v>6</v>
      </c>
      <c r="J180" s="9">
        <v>23</v>
      </c>
      <c r="K180" s="9">
        <f t="shared" si="253"/>
        <v>18</v>
      </c>
      <c r="L180" s="9">
        <v>30</v>
      </c>
      <c r="M180" s="9"/>
      <c r="N180" s="12">
        <f t="shared" si="254"/>
        <v>1.6666666666666667</v>
      </c>
      <c r="O180" s="13">
        <f t="shared" si="260"/>
        <v>0</v>
      </c>
      <c r="P180" s="14"/>
      <c r="Q180" s="15">
        <f t="shared" si="255"/>
        <v>30</v>
      </c>
      <c r="R180" s="16">
        <f t="shared" si="256"/>
        <v>0</v>
      </c>
      <c r="S180" s="15">
        <f t="shared" si="257"/>
        <v>30</v>
      </c>
      <c r="T180" s="177"/>
    </row>
    <row r="181" spans="1:22" s="27" customFormat="1">
      <c r="A181" s="7" t="s">
        <v>314</v>
      </c>
      <c r="B181" s="8" t="s">
        <v>288</v>
      </c>
      <c r="C181" s="9">
        <v>1</v>
      </c>
      <c r="D181" s="8" t="s">
        <v>46</v>
      </c>
      <c r="E181" s="14" t="s">
        <v>294</v>
      </c>
      <c r="F181" s="11">
        <v>5</v>
      </c>
      <c r="G181" s="11" t="s">
        <v>72</v>
      </c>
      <c r="H181" s="9"/>
      <c r="I181" s="9">
        <v>6</v>
      </c>
      <c r="J181" s="9">
        <v>23</v>
      </c>
      <c r="K181" s="9">
        <f t="shared" ref="K181" si="269">J181-I181+1</f>
        <v>18</v>
      </c>
      <c r="L181" s="9">
        <v>30</v>
      </c>
      <c r="M181" s="9"/>
      <c r="N181" s="12">
        <f t="shared" ref="N181" si="270">L181/K181</f>
        <v>1.6666666666666667</v>
      </c>
      <c r="O181" s="13">
        <f t="shared" si="260"/>
        <v>0</v>
      </c>
      <c r="P181" s="14"/>
      <c r="Q181" s="15">
        <f t="shared" ref="Q181" si="271">IF(K181=0,0,L181)</f>
        <v>30</v>
      </c>
      <c r="R181" s="16">
        <f t="shared" ref="R181" si="272">IF(K181=0,0,M181/1.5)</f>
        <v>0</v>
      </c>
      <c r="S181" s="15">
        <f t="shared" ref="S181" si="273">P181+Q181+R181</f>
        <v>30</v>
      </c>
      <c r="T181" s="177"/>
    </row>
    <row r="182" spans="1:22" s="27" customFormat="1">
      <c r="A182" s="7" t="s">
        <v>312</v>
      </c>
      <c r="B182" s="8" t="s">
        <v>285</v>
      </c>
      <c r="C182" s="9">
        <v>1</v>
      </c>
      <c r="D182" s="8" t="s">
        <v>46</v>
      </c>
      <c r="E182" s="14" t="s">
        <v>294</v>
      </c>
      <c r="F182" s="11">
        <v>5</v>
      </c>
      <c r="G182" s="11" t="s">
        <v>74</v>
      </c>
      <c r="H182" s="9"/>
      <c r="I182" s="9">
        <v>6</v>
      </c>
      <c r="J182" s="9">
        <v>23</v>
      </c>
      <c r="K182" s="9">
        <f t="shared" ref="K182" si="274">J182-I182+1</f>
        <v>18</v>
      </c>
      <c r="L182" s="9">
        <v>30</v>
      </c>
      <c r="M182" s="9"/>
      <c r="N182" s="12">
        <f t="shared" ref="N182" si="275">L182/K182</f>
        <v>1.6666666666666667</v>
      </c>
      <c r="O182" s="13">
        <f t="shared" si="260"/>
        <v>0</v>
      </c>
      <c r="P182" s="14"/>
      <c r="Q182" s="15">
        <f t="shared" ref="Q182" si="276">IF(K182=0,0,L182)</f>
        <v>30</v>
      </c>
      <c r="R182" s="16">
        <f t="shared" ref="R182" si="277">IF(K182=0,0,M182/1.5)</f>
        <v>0</v>
      </c>
      <c r="S182" s="15">
        <f t="shared" ref="S182" si="278">P182+Q182+R182</f>
        <v>30</v>
      </c>
      <c r="T182" s="177"/>
    </row>
    <row r="183" spans="1:22" s="14" customFormat="1">
      <c r="A183" s="7" t="s">
        <v>252</v>
      </c>
      <c r="B183" s="8" t="s">
        <v>284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295</v>
      </c>
      <c r="H183" s="9"/>
      <c r="I183" s="9">
        <v>6</v>
      </c>
      <c r="J183" s="9">
        <v>23</v>
      </c>
      <c r="K183" s="9">
        <f>J183-I183+1</f>
        <v>18</v>
      </c>
      <c r="L183" s="9">
        <v>30</v>
      </c>
      <c r="M183" s="9"/>
      <c r="N183" s="12">
        <f>L183/K183</f>
        <v>1.6666666666666667</v>
      </c>
      <c r="O183" s="13">
        <f>M183/6</f>
        <v>0</v>
      </c>
      <c r="Q183" s="15">
        <f>IF(K183=0,0,L183)</f>
        <v>30</v>
      </c>
      <c r="R183" s="16">
        <f>IF(K183=0,0,M183/1.5)</f>
        <v>0</v>
      </c>
      <c r="S183" s="15">
        <f>P183+Q183+R183</f>
        <v>30</v>
      </c>
      <c r="T183" s="177"/>
    </row>
    <row r="184" spans="1:22" s="27" customFormat="1">
      <c r="A184" s="7" t="s">
        <v>252</v>
      </c>
      <c r="B184" s="8" t="s">
        <v>291</v>
      </c>
      <c r="C184" s="9">
        <v>1</v>
      </c>
      <c r="D184" s="8" t="s">
        <v>46</v>
      </c>
      <c r="E184" s="14" t="s">
        <v>294</v>
      </c>
      <c r="F184" s="11">
        <v>7</v>
      </c>
      <c r="G184" s="11" t="s">
        <v>295</v>
      </c>
      <c r="H184" s="9"/>
      <c r="I184" s="9">
        <v>6</v>
      </c>
      <c r="J184" s="9">
        <v>23</v>
      </c>
      <c r="K184" s="9">
        <f>J184-I184+1</f>
        <v>18</v>
      </c>
      <c r="L184" s="9">
        <v>30</v>
      </c>
      <c r="M184" s="9"/>
      <c r="N184" s="12">
        <f>L184/K184</f>
        <v>1.6666666666666667</v>
      </c>
      <c r="O184" s="13">
        <f t="shared" si="260"/>
        <v>0</v>
      </c>
      <c r="P184" s="14"/>
      <c r="Q184" s="15">
        <f t="shared" ref="Q184" si="279">IF(K184=0,0,L184)</f>
        <v>30</v>
      </c>
      <c r="R184" s="16">
        <f>IF(K184=0,0,M184/1.5)</f>
        <v>0</v>
      </c>
      <c r="S184" s="15">
        <f>P184+Q184+R184</f>
        <v>30</v>
      </c>
      <c r="T184" s="177"/>
    </row>
    <row r="185" spans="1:22" s="27" customFormat="1">
      <c r="A185" s="98" t="s">
        <v>251</v>
      </c>
      <c r="B185" s="8" t="s">
        <v>146</v>
      </c>
      <c r="C185" s="9">
        <v>1</v>
      </c>
      <c r="D185" s="8" t="s">
        <v>46</v>
      </c>
      <c r="E185" s="14" t="s">
        <v>110</v>
      </c>
      <c r="F185" s="24">
        <v>7</v>
      </c>
      <c r="G185" s="11" t="s">
        <v>75</v>
      </c>
      <c r="H185" s="9"/>
      <c r="I185" s="9">
        <v>1</v>
      </c>
      <c r="J185" s="9">
        <v>10</v>
      </c>
      <c r="K185" s="9">
        <f>J185-I185+1</f>
        <v>10</v>
      </c>
      <c r="L185" s="9">
        <v>30</v>
      </c>
      <c r="M185" s="9"/>
      <c r="N185" s="12"/>
      <c r="O185" s="13">
        <f>M185/6</f>
        <v>0</v>
      </c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  <c r="T185" s="177"/>
      <c r="V185" s="85"/>
    </row>
    <row r="186" spans="1:22" s="14" customFormat="1">
      <c r="A186" s="7"/>
      <c r="B186" s="8" t="s">
        <v>339</v>
      </c>
      <c r="C186" s="9">
        <v>1</v>
      </c>
      <c r="D186" s="8" t="s">
        <v>46</v>
      </c>
      <c r="E186" s="14" t="s">
        <v>347</v>
      </c>
      <c r="F186" s="11">
        <v>7</v>
      </c>
      <c r="G186" s="11" t="s">
        <v>12</v>
      </c>
      <c r="H186" s="9"/>
      <c r="I186" s="9">
        <v>5</v>
      </c>
      <c r="J186" s="9">
        <v>23</v>
      </c>
      <c r="K186" s="9">
        <f t="shared" ref="K186" si="280">J186-I186+1</f>
        <v>19</v>
      </c>
      <c r="L186" s="9">
        <v>30</v>
      </c>
      <c r="M186" s="9"/>
      <c r="N186" s="12">
        <f t="shared" ref="N186" si="281">L186/K186</f>
        <v>1.5789473684210527</v>
      </c>
      <c r="O186" s="13">
        <f>M186/6</f>
        <v>0</v>
      </c>
      <c r="Q186" s="15">
        <f t="shared" ref="Q186" si="282">IF(K186=0,0,L186)</f>
        <v>30</v>
      </c>
      <c r="R186" s="16">
        <f t="shared" ref="R186" si="283">IF(K186=0,0,M186/1.5)</f>
        <v>0</v>
      </c>
      <c r="S186" s="15">
        <f t="shared" ref="S186" si="284">P186+Q186+R186</f>
        <v>30</v>
      </c>
      <c r="T186" s="177">
        <f>SUM(S172:S186)</f>
        <v>465</v>
      </c>
    </row>
    <row r="187" spans="1:22" s="27" customFormat="1" ht="25.5">
      <c r="A187" s="3" t="s">
        <v>15</v>
      </c>
      <c r="B187" s="3" t="s">
        <v>16</v>
      </c>
      <c r="C187" s="4" t="s">
        <v>149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179"/>
      <c r="U187" s="84" t="s">
        <v>105</v>
      </c>
      <c r="V187" s="84" t="s">
        <v>106</v>
      </c>
    </row>
    <row r="188" spans="1:22" s="14" customFormat="1">
      <c r="A188" s="7" t="s">
        <v>407</v>
      </c>
      <c r="B188" s="8" t="s">
        <v>328</v>
      </c>
      <c r="C188" s="9">
        <v>1</v>
      </c>
      <c r="D188" s="8" t="s">
        <v>137</v>
      </c>
      <c r="E188" s="7" t="s">
        <v>326</v>
      </c>
      <c r="F188" s="11">
        <v>2</v>
      </c>
      <c r="G188" s="11" t="s">
        <v>139</v>
      </c>
      <c r="H188" s="9"/>
      <c r="I188" s="9">
        <v>6</v>
      </c>
      <c r="J188" s="9">
        <v>23</v>
      </c>
      <c r="K188" s="9">
        <f t="shared" ref="K188" si="285">J188-I188+1</f>
        <v>18</v>
      </c>
      <c r="L188" s="9">
        <v>45</v>
      </c>
      <c r="M188" s="9"/>
      <c r="N188" s="12">
        <f t="shared" ref="N188" si="286">L188/K188</f>
        <v>2.5</v>
      </c>
      <c r="O188" s="13">
        <f t="shared" ref="O188" si="287">M188/5</f>
        <v>0</v>
      </c>
      <c r="Q188" s="15">
        <f t="shared" ref="Q188" si="288">IF(K188=0,0,L188)</f>
        <v>45</v>
      </c>
      <c r="R188" s="16">
        <f t="shared" ref="R188" si="289">IF(K188=0,0,M188/1.5)</f>
        <v>0</v>
      </c>
      <c r="S188" s="15">
        <f t="shared" ref="S188" si="290">P188+Q188+R188</f>
        <v>45</v>
      </c>
      <c r="T188" s="177"/>
      <c r="U188" s="185"/>
    </row>
    <row r="189" spans="1:22" s="1" customFormat="1">
      <c r="A189" s="7" t="s">
        <v>272</v>
      </c>
      <c r="B189" s="8" t="s">
        <v>271</v>
      </c>
      <c r="C189" s="9">
        <v>1</v>
      </c>
      <c r="D189" s="8" t="s">
        <v>137</v>
      </c>
      <c r="E189" s="7" t="s">
        <v>138</v>
      </c>
      <c r="F189" s="11">
        <v>4</v>
      </c>
      <c r="G189" s="11" t="s">
        <v>73</v>
      </c>
      <c r="H189" s="9"/>
      <c r="I189" s="9">
        <v>1</v>
      </c>
      <c r="J189" s="9">
        <v>6</v>
      </c>
      <c r="K189" s="9">
        <f>J189-I189+1</f>
        <v>6</v>
      </c>
      <c r="L189" s="9">
        <v>30</v>
      </c>
      <c r="M189" s="9"/>
      <c r="N189" s="12">
        <f>L189/K189</f>
        <v>5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  <c r="T189" s="178"/>
      <c r="U189" s="14"/>
      <c r="V189" s="189"/>
    </row>
    <row r="190" spans="1:22" s="14" customFormat="1">
      <c r="A190" s="7" t="s">
        <v>255</v>
      </c>
      <c r="B190" s="8" t="s">
        <v>282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125</v>
      </c>
      <c r="H190" s="9"/>
      <c r="I190" s="9">
        <v>6</v>
      </c>
      <c r="J190" s="9">
        <v>23</v>
      </c>
      <c r="K190" s="9">
        <f>J190-I190+1</f>
        <v>18</v>
      </c>
      <c r="L190" s="9">
        <v>60</v>
      </c>
      <c r="M190" s="9"/>
      <c r="N190" s="12">
        <f>L190/K190</f>
        <v>3.3333333333333335</v>
      </c>
      <c r="O190" s="13">
        <f>M190/5</f>
        <v>0</v>
      </c>
      <c r="Q190" s="15">
        <f>IF(K190=0,0,L190)</f>
        <v>60</v>
      </c>
      <c r="R190" s="16">
        <f>IF(K190=0,0,M190/1.5)</f>
        <v>0</v>
      </c>
      <c r="S190" s="15">
        <f>P190+Q190+R190</f>
        <v>60</v>
      </c>
      <c r="T190" s="177"/>
      <c r="U190" s="185"/>
    </row>
    <row r="191" spans="1:22" s="14" customFormat="1">
      <c r="A191" s="7" t="s">
        <v>251</v>
      </c>
      <c r="B191" s="8" t="s">
        <v>281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406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255</v>
      </c>
      <c r="B192" s="8" t="s">
        <v>283</v>
      </c>
      <c r="C192" s="9">
        <v>1</v>
      </c>
      <c r="D192" s="8" t="s">
        <v>137</v>
      </c>
      <c r="E192" s="7" t="s">
        <v>138</v>
      </c>
      <c r="F192" s="11">
        <v>5</v>
      </c>
      <c r="G192" s="11" t="s">
        <v>125</v>
      </c>
      <c r="H192" s="9"/>
      <c r="I192" s="9">
        <v>6</v>
      </c>
      <c r="J192" s="9">
        <v>23</v>
      </c>
      <c r="K192" s="9">
        <f t="shared" ref="K192:K195" si="291">J192-I192+1</f>
        <v>18</v>
      </c>
      <c r="L192" s="9">
        <v>60</v>
      </c>
      <c r="M192" s="9"/>
      <c r="N192" s="12">
        <f t="shared" ref="N192:N195" si="292">L192/K192</f>
        <v>3.3333333333333335</v>
      </c>
      <c r="O192" s="13">
        <f t="shared" ref="O192:O195" si="293">M192/5</f>
        <v>0</v>
      </c>
      <c r="Q192" s="15">
        <f t="shared" ref="Q192:Q195" si="294">IF(K192=0,0,L192)</f>
        <v>60</v>
      </c>
      <c r="R192" s="16">
        <f t="shared" ref="R192:R195" si="295">IF(K192=0,0,M192/1.5)</f>
        <v>0</v>
      </c>
      <c r="S192" s="15">
        <f t="shared" ref="S192:S195" si="296">P192+Q192+R192</f>
        <v>60</v>
      </c>
      <c r="T192" s="177"/>
      <c r="U192" s="185"/>
    </row>
    <row r="193" spans="1:22" s="14" customFormat="1">
      <c r="A193" s="7" t="s">
        <v>252</v>
      </c>
      <c r="B193" s="8" t="s">
        <v>284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293</v>
      </c>
      <c r="H193" s="9"/>
      <c r="I193" s="9">
        <v>6</v>
      </c>
      <c r="J193" s="9">
        <v>23</v>
      </c>
      <c r="K193" s="9">
        <f t="shared" si="291"/>
        <v>18</v>
      </c>
      <c r="L193" s="9">
        <v>60</v>
      </c>
      <c r="M193" s="9"/>
      <c r="N193" s="12">
        <f t="shared" si="292"/>
        <v>3.3333333333333335</v>
      </c>
      <c r="O193" s="13">
        <f t="shared" si="293"/>
        <v>0</v>
      </c>
      <c r="Q193" s="15">
        <f t="shared" si="294"/>
        <v>60</v>
      </c>
      <c r="R193" s="16">
        <f t="shared" si="295"/>
        <v>0</v>
      </c>
      <c r="S193" s="15">
        <f t="shared" si="296"/>
        <v>60</v>
      </c>
      <c r="T193" s="177"/>
      <c r="U193" s="185"/>
    </row>
    <row r="194" spans="1:22" s="14" customFormat="1">
      <c r="A194" s="7" t="s">
        <v>143</v>
      </c>
      <c r="B194" s="8" t="s">
        <v>286</v>
      </c>
      <c r="C194" s="9">
        <v>1</v>
      </c>
      <c r="D194" s="8" t="s">
        <v>137</v>
      </c>
      <c r="E194" s="7" t="s">
        <v>138</v>
      </c>
      <c r="F194" s="11">
        <v>6</v>
      </c>
      <c r="G194" s="11" t="s">
        <v>125</v>
      </c>
      <c r="H194" s="9"/>
      <c r="I194" s="9">
        <v>6</v>
      </c>
      <c r="J194" s="9">
        <v>23</v>
      </c>
      <c r="K194" s="9">
        <f t="shared" si="291"/>
        <v>18</v>
      </c>
      <c r="L194" s="9">
        <v>60</v>
      </c>
      <c r="M194" s="9"/>
      <c r="N194" s="12">
        <f t="shared" si="292"/>
        <v>3.3333333333333335</v>
      </c>
      <c r="O194" s="13">
        <f t="shared" si="293"/>
        <v>0</v>
      </c>
      <c r="Q194" s="15">
        <f t="shared" si="294"/>
        <v>60</v>
      </c>
      <c r="R194" s="16">
        <f t="shared" si="295"/>
        <v>0</v>
      </c>
      <c r="S194" s="15">
        <f t="shared" si="296"/>
        <v>60</v>
      </c>
      <c r="T194" s="177"/>
      <c r="U194" s="185"/>
    </row>
    <row r="195" spans="1:22" s="14" customFormat="1">
      <c r="A195" s="7" t="s">
        <v>250</v>
      </c>
      <c r="B195" s="8" t="s">
        <v>288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293</v>
      </c>
      <c r="H195" s="9"/>
      <c r="I195" s="9">
        <v>6</v>
      </c>
      <c r="J195" s="9">
        <v>23</v>
      </c>
      <c r="K195" s="9">
        <f t="shared" si="291"/>
        <v>18</v>
      </c>
      <c r="L195" s="9">
        <v>60</v>
      </c>
      <c r="M195" s="9"/>
      <c r="N195" s="12">
        <f t="shared" si="292"/>
        <v>3.3333333333333335</v>
      </c>
      <c r="O195" s="13">
        <f t="shared" si="293"/>
        <v>0</v>
      </c>
      <c r="Q195" s="15">
        <f t="shared" si="294"/>
        <v>60</v>
      </c>
      <c r="R195" s="16">
        <f t="shared" si="295"/>
        <v>0</v>
      </c>
      <c r="S195" s="15">
        <f t="shared" si="296"/>
        <v>60</v>
      </c>
      <c r="T195" s="177"/>
      <c r="U195" s="185"/>
    </row>
    <row r="196" spans="1:22" s="14" customFormat="1">
      <c r="A196" s="7" t="s">
        <v>408</v>
      </c>
      <c r="B196" s="8" t="s">
        <v>327</v>
      </c>
      <c r="C196" s="9">
        <v>1</v>
      </c>
      <c r="D196" s="8" t="s">
        <v>137</v>
      </c>
      <c r="E196" s="7" t="s">
        <v>326</v>
      </c>
      <c r="F196" s="11">
        <v>7</v>
      </c>
      <c r="G196" s="11" t="s">
        <v>83</v>
      </c>
      <c r="H196" s="9"/>
      <c r="I196" s="9">
        <v>6</v>
      </c>
      <c r="J196" s="9">
        <v>23</v>
      </c>
      <c r="K196" s="9">
        <f t="shared" ref="K196" si="297">J196-I196+1</f>
        <v>18</v>
      </c>
      <c r="L196" s="9">
        <v>45</v>
      </c>
      <c r="M196" s="9"/>
      <c r="N196" s="12">
        <f t="shared" ref="N196" si="298">L196/K196</f>
        <v>2.5</v>
      </c>
      <c r="O196" s="13">
        <f t="shared" ref="O196" si="299">M196/5</f>
        <v>0</v>
      </c>
      <c r="Q196" s="15">
        <f t="shared" ref="Q196" si="300">IF(K196=0,0,L196)</f>
        <v>45</v>
      </c>
      <c r="R196" s="16">
        <f t="shared" ref="R196" si="301">IF(K196=0,0,M196/1.5)</f>
        <v>0</v>
      </c>
      <c r="S196" s="15">
        <f t="shared" ref="S196" si="302">P196+Q196+R196</f>
        <v>45</v>
      </c>
      <c r="T196" s="177"/>
      <c r="U196" s="185"/>
    </row>
    <row r="197" spans="1:22" s="27" customFormat="1">
      <c r="A197" s="7"/>
      <c r="B197" s="8" t="s">
        <v>209</v>
      </c>
      <c r="C197" s="9">
        <v>1</v>
      </c>
      <c r="D197" s="8" t="s">
        <v>137</v>
      </c>
      <c r="E197" s="7" t="s">
        <v>138</v>
      </c>
      <c r="F197" s="11">
        <v>7</v>
      </c>
      <c r="G197" s="11" t="s">
        <v>210</v>
      </c>
      <c r="H197" s="9"/>
      <c r="I197" s="9">
        <v>1</v>
      </c>
      <c r="J197" s="9">
        <v>9</v>
      </c>
      <c r="K197" s="9">
        <f>J197-I197+1</f>
        <v>9</v>
      </c>
      <c r="L197" s="9">
        <v>45</v>
      </c>
      <c r="M197" s="9"/>
      <c r="N197" s="12">
        <f>L197/K197</f>
        <v>5</v>
      </c>
      <c r="O197" s="13">
        <f>M197/5</f>
        <v>0</v>
      </c>
      <c r="P197" s="14"/>
      <c r="Q197" s="15">
        <f>IF(K197=0,0,L197)</f>
        <v>45</v>
      </c>
      <c r="R197" s="16">
        <f>IF(K197=0,0,M197/1.5)</f>
        <v>0</v>
      </c>
      <c r="S197" s="15">
        <f>P197+Q197+R197</f>
        <v>45</v>
      </c>
      <c r="T197" s="177"/>
      <c r="U197" s="31"/>
    </row>
    <row r="198" spans="1:22" s="27" customFormat="1" ht="25.5">
      <c r="A198" s="3" t="s">
        <v>15</v>
      </c>
      <c r="B198" s="3" t="s">
        <v>16</v>
      </c>
      <c r="C198" s="4" t="s">
        <v>149</v>
      </c>
      <c r="D198" s="3" t="s">
        <v>17</v>
      </c>
      <c r="E198" s="3" t="s">
        <v>18</v>
      </c>
      <c r="F198" s="3" t="s">
        <v>19</v>
      </c>
      <c r="G198" s="3" t="s">
        <v>20</v>
      </c>
      <c r="H198" s="4" t="s">
        <v>1</v>
      </c>
      <c r="I198" s="3" t="s">
        <v>21</v>
      </c>
      <c r="J198" s="3" t="s">
        <v>22</v>
      </c>
      <c r="K198" s="4" t="s">
        <v>2</v>
      </c>
      <c r="L198" s="3" t="s">
        <v>33</v>
      </c>
      <c r="M198" s="3" t="s">
        <v>34</v>
      </c>
      <c r="N198" s="5" t="s">
        <v>3</v>
      </c>
      <c r="O198" s="5" t="s">
        <v>4</v>
      </c>
      <c r="P198" s="4" t="s">
        <v>32</v>
      </c>
      <c r="Q198" s="3" t="s">
        <v>5</v>
      </c>
      <c r="R198" s="3" t="s">
        <v>6</v>
      </c>
      <c r="S198" s="6" t="s">
        <v>7</v>
      </c>
      <c r="T198" s="179"/>
      <c r="U198" s="84" t="s">
        <v>105</v>
      </c>
      <c r="V198" s="84" t="s">
        <v>106</v>
      </c>
    </row>
    <row r="199" spans="1:22" s="14" customFormat="1">
      <c r="A199" s="7"/>
      <c r="B199" s="8" t="s">
        <v>338</v>
      </c>
      <c r="C199" s="9">
        <v>1</v>
      </c>
      <c r="D199" s="8" t="s">
        <v>202</v>
      </c>
      <c r="E199" s="7" t="s">
        <v>326</v>
      </c>
      <c r="F199" s="11">
        <v>3</v>
      </c>
      <c r="G199" s="11" t="s">
        <v>83</v>
      </c>
      <c r="H199" s="9"/>
      <c r="I199" s="9">
        <v>6</v>
      </c>
      <c r="J199" s="9">
        <v>23</v>
      </c>
      <c r="K199" s="9">
        <f>J199-I199+1</f>
        <v>18</v>
      </c>
      <c r="L199" s="9">
        <v>45</v>
      </c>
      <c r="M199" s="9"/>
      <c r="N199" s="12">
        <f>L199/K199</f>
        <v>2.5</v>
      </c>
      <c r="O199" s="13">
        <f>M199/5</f>
        <v>0</v>
      </c>
      <c r="Q199" s="15">
        <f>IF(K199=0,0,L199)</f>
        <v>45</v>
      </c>
      <c r="R199" s="16">
        <f>IF(K199=0,0,M199/1.5)</f>
        <v>0</v>
      </c>
      <c r="S199" s="15">
        <f>P199+Q199+R199</f>
        <v>45</v>
      </c>
      <c r="T199" s="177"/>
      <c r="U199" s="185"/>
    </row>
    <row r="200" spans="1:22" s="14" customFormat="1">
      <c r="A200" s="7"/>
      <c r="B200" s="8" t="s">
        <v>325</v>
      </c>
      <c r="C200" s="9">
        <v>1</v>
      </c>
      <c r="D200" s="8" t="s">
        <v>202</v>
      </c>
      <c r="E200" s="7" t="s">
        <v>326</v>
      </c>
      <c r="F200" s="11">
        <v>3</v>
      </c>
      <c r="G200" s="11" t="s">
        <v>139</v>
      </c>
      <c r="H200" s="9"/>
      <c r="I200" s="9">
        <v>6</v>
      </c>
      <c r="J200" s="9">
        <v>23</v>
      </c>
      <c r="K200" s="9">
        <f t="shared" ref="K200" si="303">J200-I200+1</f>
        <v>18</v>
      </c>
      <c r="L200" s="9">
        <v>45</v>
      </c>
      <c r="M200" s="9"/>
      <c r="N200" s="12">
        <f t="shared" ref="N200" si="304">L200/K200</f>
        <v>2.5</v>
      </c>
      <c r="O200" s="13">
        <f t="shared" ref="O200" si="305">M200/5</f>
        <v>0</v>
      </c>
      <c r="Q200" s="15">
        <f t="shared" ref="Q200" si="306">IF(K200=0,0,L200)</f>
        <v>45</v>
      </c>
      <c r="R200" s="16">
        <f t="shared" ref="R200" si="307">IF(K200=0,0,M200/1.5)</f>
        <v>0</v>
      </c>
      <c r="S200" s="15">
        <f t="shared" ref="S200" si="308">P200+Q200+R200</f>
        <v>45</v>
      </c>
      <c r="T200" s="177"/>
      <c r="U200" s="185"/>
    </row>
    <row r="201" spans="1:22" s="14" customFormat="1">
      <c r="A201" s="7" t="s">
        <v>409</v>
      </c>
      <c r="B201" s="8" t="s">
        <v>332</v>
      </c>
      <c r="C201" s="9">
        <v>1</v>
      </c>
      <c r="D201" s="8" t="s">
        <v>202</v>
      </c>
      <c r="E201" s="7" t="s">
        <v>326</v>
      </c>
      <c r="F201" s="11">
        <v>5</v>
      </c>
      <c r="G201" s="11" t="s">
        <v>75</v>
      </c>
      <c r="H201" s="9"/>
      <c r="I201" s="9">
        <v>6</v>
      </c>
      <c r="J201" s="9">
        <v>23</v>
      </c>
      <c r="K201" s="9">
        <f t="shared" ref="K201" si="309">J201-I201+1</f>
        <v>18</v>
      </c>
      <c r="L201" s="9">
        <v>45</v>
      </c>
      <c r="M201" s="9"/>
      <c r="N201" s="12">
        <f t="shared" ref="N201" si="310">L201/K201</f>
        <v>2.5</v>
      </c>
      <c r="O201" s="13">
        <f t="shared" ref="O201" si="311">M201/5</f>
        <v>0</v>
      </c>
      <c r="Q201" s="15">
        <f t="shared" ref="Q201" si="312">IF(K201=0,0,L201)</f>
        <v>45</v>
      </c>
      <c r="R201" s="16">
        <f t="shared" ref="R201" si="313">IF(K201=0,0,M201/1.5)</f>
        <v>0</v>
      </c>
      <c r="S201" s="15">
        <f t="shared" ref="S201" si="314">P201+Q201+R201</f>
        <v>45</v>
      </c>
      <c r="T201" s="177"/>
      <c r="U201" s="185"/>
    </row>
    <row r="202" spans="1:22" s="14" customFormat="1">
      <c r="A202" s="7" t="s">
        <v>409</v>
      </c>
      <c r="B202" s="8" t="s">
        <v>333</v>
      </c>
      <c r="C202" s="9">
        <v>1</v>
      </c>
      <c r="D202" s="8" t="s">
        <v>202</v>
      </c>
      <c r="E202" s="7" t="s">
        <v>326</v>
      </c>
      <c r="F202" s="11">
        <v>5</v>
      </c>
      <c r="G202" s="11" t="s">
        <v>83</v>
      </c>
      <c r="H202" s="9"/>
      <c r="I202" s="9">
        <v>6</v>
      </c>
      <c r="J202" s="9">
        <v>23</v>
      </c>
      <c r="K202" s="9">
        <f t="shared" ref="K202" si="315">J202-I202+1</f>
        <v>18</v>
      </c>
      <c r="L202" s="9">
        <v>45</v>
      </c>
      <c r="M202" s="9"/>
      <c r="N202" s="12">
        <f t="shared" ref="N202" si="316">L202/K202</f>
        <v>2.5</v>
      </c>
      <c r="O202" s="13">
        <f t="shared" ref="O202" si="317">M202/5</f>
        <v>0</v>
      </c>
      <c r="Q202" s="15">
        <f t="shared" ref="Q202" si="318">IF(K202=0,0,L202)</f>
        <v>45</v>
      </c>
      <c r="R202" s="16">
        <f t="shared" ref="R202" si="319">IF(K202=0,0,M202/1.5)</f>
        <v>0</v>
      </c>
      <c r="S202" s="15">
        <f t="shared" ref="S202" si="320">P202+Q202+R202</f>
        <v>45</v>
      </c>
      <c r="T202" s="177"/>
      <c r="U202" s="185"/>
    </row>
    <row r="203" spans="1:22" s="14" customFormat="1">
      <c r="A203" s="186"/>
      <c r="B203" s="8" t="s">
        <v>183</v>
      </c>
      <c r="C203" s="9">
        <v>1</v>
      </c>
      <c r="D203" s="8" t="s">
        <v>202</v>
      </c>
      <c r="E203" s="14" t="s">
        <v>114</v>
      </c>
      <c r="F203" s="9">
        <v>5</v>
      </c>
      <c r="G203" s="11" t="s">
        <v>108</v>
      </c>
      <c r="H203" s="9"/>
      <c r="I203" s="9">
        <v>1</v>
      </c>
      <c r="J203" s="9">
        <v>15</v>
      </c>
      <c r="K203" s="9">
        <f>J203-I203+1</f>
        <v>15</v>
      </c>
      <c r="L203" s="9">
        <v>30</v>
      </c>
      <c r="M203" s="9"/>
      <c r="N203" s="12">
        <f t="shared" ref="N203:N205" si="321">L203/K203</f>
        <v>2</v>
      </c>
      <c r="O203" s="13">
        <f>M203/6</f>
        <v>0</v>
      </c>
      <c r="Q203" s="15">
        <f>IF(K203=0,0,L203)</f>
        <v>30</v>
      </c>
      <c r="R203" s="16">
        <f>IF(K203=0,0,M203/1.5)</f>
        <v>0</v>
      </c>
      <c r="S203" s="15">
        <f>P203+Q203+R203</f>
        <v>30</v>
      </c>
      <c r="T203" s="177"/>
      <c r="V203" s="187"/>
    </row>
    <row r="204" spans="1:22" s="14" customFormat="1">
      <c r="A204" s="186"/>
      <c r="B204" s="8" t="s">
        <v>182</v>
      </c>
      <c r="C204" s="9">
        <v>1</v>
      </c>
      <c r="D204" s="8" t="s">
        <v>202</v>
      </c>
      <c r="E204" s="14" t="s">
        <v>114</v>
      </c>
      <c r="F204" s="9">
        <v>7</v>
      </c>
      <c r="G204" s="11" t="s">
        <v>73</v>
      </c>
      <c r="H204" s="9"/>
      <c r="I204" s="9">
        <v>1</v>
      </c>
      <c r="J204" s="9">
        <v>15</v>
      </c>
      <c r="K204" s="9">
        <f t="shared" ref="K204" si="322">J204-I204+1</f>
        <v>15</v>
      </c>
      <c r="L204" s="9">
        <v>30</v>
      </c>
      <c r="M204" s="9"/>
      <c r="N204" s="12">
        <f t="shared" si="321"/>
        <v>2</v>
      </c>
      <c r="O204" s="13">
        <f t="shared" ref="O204" si="323">M204/6</f>
        <v>0</v>
      </c>
      <c r="Q204" s="15">
        <f t="shared" ref="Q204" si="324">IF(K204=0,0,L204)</f>
        <v>30</v>
      </c>
      <c r="R204" s="16">
        <f t="shared" ref="R204" si="325">IF(K204=0,0,M204/1.5)</f>
        <v>0</v>
      </c>
      <c r="S204" s="15">
        <f t="shared" ref="S204" si="326">P204+Q204+R204</f>
        <v>30</v>
      </c>
      <c r="T204" s="177"/>
      <c r="V204" s="187"/>
    </row>
    <row r="205" spans="1:22" s="14" customFormat="1">
      <c r="A205" s="186"/>
      <c r="B205" s="8" t="s">
        <v>181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72</v>
      </c>
      <c r="H205" s="9"/>
      <c r="I205" s="9">
        <v>1</v>
      </c>
      <c r="J205" s="9">
        <v>15</v>
      </c>
      <c r="K205" s="9">
        <f t="shared" ref="K205" si="327">J205-I205+1</f>
        <v>15</v>
      </c>
      <c r="L205" s="9">
        <v>30</v>
      </c>
      <c r="M205" s="9"/>
      <c r="N205" s="12">
        <f t="shared" si="321"/>
        <v>2</v>
      </c>
      <c r="O205" s="13">
        <f t="shared" ref="O205" si="328">M205/6</f>
        <v>0</v>
      </c>
      <c r="Q205" s="15">
        <f t="shared" ref="Q205" si="329">IF(K205=0,0,L205)</f>
        <v>30</v>
      </c>
      <c r="R205" s="16">
        <f t="shared" ref="R205" si="330">IF(K205=0,0,M205/1.5)</f>
        <v>0</v>
      </c>
      <c r="S205" s="15">
        <f t="shared" ref="S205" si="331">P205+Q205+R205</f>
        <v>30</v>
      </c>
      <c r="T205" s="177"/>
      <c r="V205" s="187"/>
    </row>
    <row r="206" spans="1:22" s="14" customFormat="1">
      <c r="A206" s="7" t="s">
        <v>252</v>
      </c>
      <c r="B206" s="8" t="s">
        <v>291</v>
      </c>
      <c r="C206" s="9">
        <v>1</v>
      </c>
      <c r="D206" s="8" t="s">
        <v>202</v>
      </c>
      <c r="E206" s="7" t="s">
        <v>138</v>
      </c>
      <c r="F206" s="11">
        <v>7</v>
      </c>
      <c r="G206" s="11" t="s">
        <v>293</v>
      </c>
      <c r="H206" s="9"/>
      <c r="I206" s="9">
        <v>1</v>
      </c>
      <c r="J206" s="9">
        <v>15</v>
      </c>
      <c r="K206" s="9">
        <f>J206-I206+1</f>
        <v>15</v>
      </c>
      <c r="L206" s="9">
        <v>60</v>
      </c>
      <c r="M206" s="9"/>
      <c r="N206" s="12">
        <f>L206/K206</f>
        <v>4</v>
      </c>
      <c r="O206" s="13">
        <f>M206/5</f>
        <v>0</v>
      </c>
      <c r="Q206" s="15">
        <f>IF(K206=0,0,L206)</f>
        <v>60</v>
      </c>
      <c r="R206" s="16">
        <f>IF(K206=0,0,M206/1.5)</f>
        <v>0</v>
      </c>
      <c r="S206" s="15">
        <f>P206+Q206+R206</f>
        <v>60</v>
      </c>
      <c r="T206" s="177"/>
      <c r="U206" s="185"/>
    </row>
    <row r="207" spans="1:22" s="14" customFormat="1">
      <c r="A207" s="7" t="s">
        <v>410</v>
      </c>
      <c r="B207" s="8" t="s">
        <v>329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75</v>
      </c>
      <c r="H207" s="9"/>
      <c r="I207" s="9">
        <v>6</v>
      </c>
      <c r="J207" s="9">
        <v>23</v>
      </c>
      <c r="K207" s="9">
        <f t="shared" ref="K207" si="332">J207-I207+1</f>
        <v>18</v>
      </c>
      <c r="L207" s="9">
        <v>45</v>
      </c>
      <c r="M207" s="9"/>
      <c r="N207" s="12">
        <f t="shared" ref="N207" si="333">L207/K207</f>
        <v>2.5</v>
      </c>
      <c r="O207" s="13">
        <f t="shared" ref="O207" si="334">M207/5</f>
        <v>0</v>
      </c>
      <c r="Q207" s="15">
        <f t="shared" ref="Q207" si="335">IF(K207=0,0,L207)</f>
        <v>45</v>
      </c>
      <c r="R207" s="16">
        <f t="shared" ref="R207" si="336">IF(K207=0,0,M207/1.5)</f>
        <v>0</v>
      </c>
      <c r="S207" s="15">
        <f t="shared" ref="S207" si="337">P207+Q207+R207</f>
        <v>45</v>
      </c>
      <c r="T207" s="177"/>
      <c r="U207" s="185"/>
    </row>
    <row r="208" spans="1:22" s="14" customFormat="1">
      <c r="A208" s="7" t="s">
        <v>411</v>
      </c>
      <c r="B208" s="8" t="s">
        <v>330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83</v>
      </c>
      <c r="H208" s="9"/>
      <c r="I208" s="9">
        <v>6</v>
      </c>
      <c r="J208" s="9">
        <v>23</v>
      </c>
      <c r="K208" s="9">
        <f t="shared" ref="K208" si="338">J208-I208+1</f>
        <v>18</v>
      </c>
      <c r="L208" s="9">
        <v>45</v>
      </c>
      <c r="M208" s="9"/>
      <c r="N208" s="12">
        <f t="shared" ref="N208" si="339">L208/K208</f>
        <v>2.5</v>
      </c>
      <c r="O208" s="13">
        <f t="shared" ref="O208" si="340">M208/5</f>
        <v>0</v>
      </c>
      <c r="Q208" s="15">
        <f t="shared" ref="Q208" si="341">IF(K208=0,0,L208)</f>
        <v>45</v>
      </c>
      <c r="R208" s="16">
        <f t="shared" ref="R208" si="342">IF(K208=0,0,M208/1.5)</f>
        <v>0</v>
      </c>
      <c r="S208" s="15">
        <f t="shared" ref="S208" si="343">P208+Q208+R208</f>
        <v>45</v>
      </c>
      <c r="T208" s="177"/>
      <c r="U208" s="185"/>
    </row>
    <row r="209" spans="1:22" s="14" customFormat="1">
      <c r="A209" s="7" t="s">
        <v>411</v>
      </c>
      <c r="B209" s="8" t="s">
        <v>331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139</v>
      </c>
      <c r="H209" s="9"/>
      <c r="I209" s="9">
        <v>6</v>
      </c>
      <c r="J209" s="9">
        <v>23</v>
      </c>
      <c r="K209" s="9">
        <f t="shared" ref="K209" si="344">J209-I209+1</f>
        <v>18</v>
      </c>
      <c r="L209" s="9">
        <v>45</v>
      </c>
      <c r="M209" s="9"/>
      <c r="N209" s="12">
        <f t="shared" ref="N209" si="345">L209/K209</f>
        <v>2.5</v>
      </c>
      <c r="O209" s="13">
        <f t="shared" ref="O209" si="346">M209/5</f>
        <v>0</v>
      </c>
      <c r="Q209" s="15">
        <f t="shared" ref="Q209" si="347">IF(K209=0,0,L209)</f>
        <v>45</v>
      </c>
      <c r="R209" s="16">
        <f t="shared" ref="R209" si="348">IF(K209=0,0,M209/1.5)</f>
        <v>0</v>
      </c>
      <c r="S209" s="15">
        <f t="shared" ref="S209" si="349">P209+Q209+R209</f>
        <v>45</v>
      </c>
      <c r="T209" s="177">
        <f>SUM(S199:S209)</f>
        <v>465</v>
      </c>
      <c r="U209" s="185"/>
    </row>
    <row r="210" spans="1:22" s="27" customFormat="1" ht="25.5">
      <c r="A210" s="3" t="s">
        <v>15</v>
      </c>
      <c r="B210" s="3" t="s">
        <v>16</v>
      </c>
      <c r="C210" s="4" t="s">
        <v>149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179"/>
      <c r="U210" s="84" t="s">
        <v>105</v>
      </c>
      <c r="V210" s="84" t="s">
        <v>106</v>
      </c>
    </row>
    <row r="211" spans="1:22" s="27" customFormat="1">
      <c r="A211" s="7" t="s">
        <v>133</v>
      </c>
      <c r="B211" s="8" t="s">
        <v>195</v>
      </c>
      <c r="C211" s="9">
        <v>1</v>
      </c>
      <c r="D211" s="8" t="s">
        <v>29</v>
      </c>
      <c r="E211" s="14" t="s">
        <v>194</v>
      </c>
      <c r="F211" s="11" t="s">
        <v>78</v>
      </c>
      <c r="G211" s="129" t="s">
        <v>95</v>
      </c>
      <c r="H211" s="9"/>
      <c r="I211" s="9">
        <v>1</v>
      </c>
      <c r="J211" s="9">
        <v>6</v>
      </c>
      <c r="K211" s="9">
        <f t="shared" ref="K211:K217" si="350"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ref="Q211:Q217" si="351">IF(K211=0,0,L211)</f>
        <v>0</v>
      </c>
      <c r="R211" s="16">
        <f t="shared" ref="R211:R217" si="352">IF(K211=0,0,M211/1.5)</f>
        <v>40</v>
      </c>
      <c r="S211" s="15">
        <f t="shared" ref="S211:S217" si="353">P211+Q211+R211</f>
        <v>40</v>
      </c>
      <c r="T211" s="177"/>
    </row>
    <row r="212" spans="1:22" s="27" customFormat="1">
      <c r="A212" s="7" t="s">
        <v>133</v>
      </c>
      <c r="B212" s="8" t="s">
        <v>196</v>
      </c>
      <c r="C212" s="9">
        <v>1</v>
      </c>
      <c r="D212" s="8" t="s">
        <v>29</v>
      </c>
      <c r="E212" s="14" t="s">
        <v>194</v>
      </c>
      <c r="F212" s="11" t="s">
        <v>78</v>
      </c>
      <c r="G212" s="11" t="s">
        <v>210</v>
      </c>
      <c r="H212" s="9"/>
      <c r="I212" s="9">
        <v>1</v>
      </c>
      <c r="J212" s="9">
        <v>6</v>
      </c>
      <c r="K212" s="9">
        <f t="shared" si="350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1"/>
        <v>0</v>
      </c>
      <c r="R212" s="16">
        <f t="shared" si="352"/>
        <v>40</v>
      </c>
      <c r="S212" s="15">
        <f t="shared" si="353"/>
        <v>40</v>
      </c>
      <c r="T212" s="177"/>
    </row>
    <row r="213" spans="1:22" s="27" customFormat="1">
      <c r="A213" s="7" t="s">
        <v>133</v>
      </c>
      <c r="B213" s="8" t="s">
        <v>198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7</v>
      </c>
      <c r="J213" s="9">
        <v>12</v>
      </c>
      <c r="K213" s="9">
        <f t="shared" si="350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1"/>
        <v>0</v>
      </c>
      <c r="R213" s="16">
        <f t="shared" si="352"/>
        <v>40</v>
      </c>
      <c r="S213" s="15">
        <f t="shared" si="353"/>
        <v>40</v>
      </c>
      <c r="T213" s="177"/>
    </row>
    <row r="214" spans="1:22" s="27" customFormat="1">
      <c r="A214" s="7" t="s">
        <v>133</v>
      </c>
      <c r="B214" s="8" t="s">
        <v>199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7</v>
      </c>
      <c r="J214" s="9">
        <v>12</v>
      </c>
      <c r="K214" s="9">
        <f t="shared" si="350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1"/>
        <v>0</v>
      </c>
      <c r="R214" s="16">
        <f t="shared" si="352"/>
        <v>40</v>
      </c>
      <c r="S214" s="15">
        <f t="shared" si="353"/>
        <v>40</v>
      </c>
      <c r="T214" s="177"/>
    </row>
    <row r="215" spans="1:22" s="27" customFormat="1">
      <c r="A215" s="7" t="s">
        <v>133</v>
      </c>
      <c r="B215" s="8" t="s">
        <v>147</v>
      </c>
      <c r="C215" s="9">
        <v>1</v>
      </c>
      <c r="D215" s="8" t="s">
        <v>29</v>
      </c>
      <c r="E215" s="14" t="s">
        <v>254</v>
      </c>
      <c r="F215" s="11" t="s">
        <v>296</v>
      </c>
      <c r="G215" s="11" t="s">
        <v>207</v>
      </c>
      <c r="H215" s="9"/>
      <c r="I215" s="9">
        <v>1</v>
      </c>
      <c r="J215" s="9">
        <v>5</v>
      </c>
      <c r="K215" s="9">
        <f t="shared" si="350"/>
        <v>5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1"/>
        <v>0</v>
      </c>
      <c r="R215" s="16">
        <f t="shared" si="352"/>
        <v>40</v>
      </c>
      <c r="S215" s="15">
        <f t="shared" si="353"/>
        <v>40</v>
      </c>
      <c r="T215" s="177"/>
    </row>
    <row r="216" spans="1:22" s="14" customFormat="1">
      <c r="A216" s="186" t="s">
        <v>134</v>
      </c>
      <c r="B216" s="8" t="s">
        <v>388</v>
      </c>
      <c r="C216" s="9">
        <v>1</v>
      </c>
      <c r="D216" s="8" t="s">
        <v>29</v>
      </c>
      <c r="E216" s="14" t="s">
        <v>345</v>
      </c>
      <c r="F216" s="9">
        <v>6</v>
      </c>
      <c r="G216" s="11" t="s">
        <v>287</v>
      </c>
      <c r="H216" s="9"/>
      <c r="I216" s="9">
        <v>6</v>
      </c>
      <c r="J216" s="9">
        <v>10</v>
      </c>
      <c r="K216" s="9">
        <f t="shared" si="350"/>
        <v>5</v>
      </c>
      <c r="L216" s="9"/>
      <c r="M216" s="9">
        <v>30</v>
      </c>
      <c r="N216" s="12"/>
      <c r="O216" s="13">
        <f>M216/6</f>
        <v>5</v>
      </c>
      <c r="Q216" s="15">
        <f t="shared" si="351"/>
        <v>0</v>
      </c>
      <c r="R216" s="16">
        <f t="shared" si="352"/>
        <v>20</v>
      </c>
      <c r="S216" s="15">
        <f t="shared" si="353"/>
        <v>20</v>
      </c>
      <c r="T216" s="177"/>
      <c r="V216" s="187"/>
    </row>
    <row r="217" spans="1:22" s="14" customFormat="1">
      <c r="A217" s="186" t="s">
        <v>134</v>
      </c>
      <c r="B217" s="8" t="s">
        <v>389</v>
      </c>
      <c r="C217" s="9">
        <v>1</v>
      </c>
      <c r="D217" s="8" t="s">
        <v>29</v>
      </c>
      <c r="E217" s="14" t="s">
        <v>345</v>
      </c>
      <c r="F217" s="9">
        <v>7</v>
      </c>
      <c r="G217" s="11" t="s">
        <v>287</v>
      </c>
      <c r="H217" s="9"/>
      <c r="I217" s="9">
        <v>6</v>
      </c>
      <c r="J217" s="9">
        <v>10</v>
      </c>
      <c r="K217" s="9">
        <f t="shared" si="350"/>
        <v>5</v>
      </c>
      <c r="L217" s="9"/>
      <c r="M217" s="9">
        <v>30</v>
      </c>
      <c r="N217" s="12"/>
      <c r="O217" s="13">
        <f>M217/6</f>
        <v>5</v>
      </c>
      <c r="Q217" s="15">
        <f t="shared" si="351"/>
        <v>0</v>
      </c>
      <c r="R217" s="16">
        <f t="shared" si="352"/>
        <v>20</v>
      </c>
      <c r="S217" s="15">
        <f t="shared" si="353"/>
        <v>20</v>
      </c>
      <c r="T217" s="177"/>
      <c r="V217" s="187"/>
    </row>
    <row r="218" spans="1:22" s="14" customFormat="1">
      <c r="A218" s="186" t="s">
        <v>134</v>
      </c>
      <c r="B218" s="8" t="s">
        <v>372</v>
      </c>
      <c r="C218" s="9">
        <v>1</v>
      </c>
      <c r="D218" s="8" t="s">
        <v>29</v>
      </c>
      <c r="E218" s="14" t="s">
        <v>345</v>
      </c>
      <c r="F218" s="9">
        <v>6</v>
      </c>
      <c r="G218" s="11" t="s">
        <v>36</v>
      </c>
      <c r="H218" s="9"/>
      <c r="I218" s="9">
        <v>16</v>
      </c>
      <c r="J218" s="9">
        <v>23</v>
      </c>
      <c r="K218" s="9">
        <f>J218-I218+1</f>
        <v>8</v>
      </c>
      <c r="L218" s="9"/>
      <c r="M218" s="9">
        <v>30</v>
      </c>
      <c r="N218" s="12"/>
      <c r="O218" s="13">
        <f>M218/6</f>
        <v>5</v>
      </c>
      <c r="Q218" s="15">
        <f>IF(K218=0,0,L218)</f>
        <v>0</v>
      </c>
      <c r="R218" s="16">
        <f>IF(K218=0,0,M218/1.5)</f>
        <v>20</v>
      </c>
      <c r="S218" s="15">
        <f>P218+Q218+R218</f>
        <v>20</v>
      </c>
      <c r="T218" s="177"/>
      <c r="V218" s="187"/>
    </row>
    <row r="219" spans="1:22" s="14" customFormat="1">
      <c r="A219" s="186" t="s">
        <v>134</v>
      </c>
      <c r="B219" s="8" t="s">
        <v>373</v>
      </c>
      <c r="C219" s="9">
        <v>1</v>
      </c>
      <c r="D219" s="8" t="s">
        <v>29</v>
      </c>
      <c r="E219" s="14" t="s">
        <v>345</v>
      </c>
      <c r="F219" s="9">
        <v>6</v>
      </c>
      <c r="G219" s="11" t="s">
        <v>37</v>
      </c>
      <c r="H219" s="9"/>
      <c r="I219" s="9">
        <v>16</v>
      </c>
      <c r="J219" s="9">
        <v>23</v>
      </c>
      <c r="K219" s="9">
        <f>J219-I219+1</f>
        <v>8</v>
      </c>
      <c r="L219" s="9"/>
      <c r="M219" s="9">
        <v>30</v>
      </c>
      <c r="N219" s="12"/>
      <c r="O219" s="13">
        <f>M219/6</f>
        <v>5</v>
      </c>
      <c r="Q219" s="15">
        <f>IF(K219=0,0,L219)</f>
        <v>0</v>
      </c>
      <c r="R219" s="16">
        <f>IF(K219=0,0,M219/1.5)</f>
        <v>20</v>
      </c>
      <c r="S219" s="15">
        <f>P219+Q219+R219</f>
        <v>20</v>
      </c>
      <c r="T219" s="177"/>
      <c r="V219" s="187"/>
    </row>
    <row r="220" spans="1:22" s="27" customFormat="1">
      <c r="A220" s="98" t="s">
        <v>252</v>
      </c>
      <c r="B220" s="8" t="s">
        <v>180</v>
      </c>
      <c r="C220" s="9">
        <v>1</v>
      </c>
      <c r="D220" s="8" t="s">
        <v>29</v>
      </c>
      <c r="E220" s="14" t="s">
        <v>110</v>
      </c>
      <c r="F220" s="24">
        <v>3</v>
      </c>
      <c r="G220" s="11" t="s">
        <v>75</v>
      </c>
      <c r="H220" s="9"/>
      <c r="I220" s="9">
        <v>1</v>
      </c>
      <c r="J220" s="9">
        <v>10</v>
      </c>
      <c r="K220" s="9">
        <f t="shared" ref="K220" si="354">J220-I220+1</f>
        <v>10</v>
      </c>
      <c r="L220" s="9">
        <v>30</v>
      </c>
      <c r="M220" s="9"/>
      <c r="N220" s="12"/>
      <c r="O220" s="13">
        <f t="shared" ref="O220" si="355">M220/6</f>
        <v>0</v>
      </c>
      <c r="P220" s="14"/>
      <c r="Q220" s="15">
        <f t="shared" ref="Q220" si="356">IF(K220=0,0,L220)</f>
        <v>30</v>
      </c>
      <c r="R220" s="16">
        <f t="shared" ref="R220" si="357">IF(K220=0,0,M220/1.5)</f>
        <v>0</v>
      </c>
      <c r="S220" s="15">
        <f t="shared" ref="S220" si="358">P220+Q220+R220</f>
        <v>30</v>
      </c>
      <c r="T220" s="177"/>
      <c r="V220" s="85"/>
    </row>
    <row r="221" spans="1:22" s="27" customFormat="1">
      <c r="A221" s="7" t="s">
        <v>255</v>
      </c>
      <c r="B221" s="8" t="s">
        <v>148</v>
      </c>
      <c r="C221" s="9">
        <v>1</v>
      </c>
      <c r="D221" s="8" t="s">
        <v>29</v>
      </c>
      <c r="E221" s="7" t="s">
        <v>120</v>
      </c>
      <c r="F221" s="11">
        <v>5</v>
      </c>
      <c r="G221" s="129" t="s">
        <v>361</v>
      </c>
      <c r="H221" s="9">
        <v>1</v>
      </c>
      <c r="I221" s="9">
        <v>1</v>
      </c>
      <c r="J221" s="9">
        <v>15</v>
      </c>
      <c r="K221" s="9">
        <f t="shared" ref="K221:K223" si="359">J221-I221+1</f>
        <v>15</v>
      </c>
      <c r="L221" s="9">
        <v>45</v>
      </c>
      <c r="M221" s="9"/>
      <c r="N221" s="12"/>
      <c r="O221" s="13">
        <f>M221/5</f>
        <v>0</v>
      </c>
      <c r="P221" s="14"/>
      <c r="Q221" s="15">
        <f t="shared" ref="Q221:Q223" si="360">IF(K221=0,0,L221)</f>
        <v>45</v>
      </c>
      <c r="R221" s="16">
        <f t="shared" ref="R221:R223" si="361">IF(K221=0,0,M221/1.5)</f>
        <v>0</v>
      </c>
      <c r="S221" s="15">
        <f t="shared" ref="S221:S223" si="362">P221+Q221+R221</f>
        <v>45</v>
      </c>
      <c r="T221" s="177"/>
      <c r="U221" s="31"/>
    </row>
    <row r="222" spans="1:22" s="27" customFormat="1">
      <c r="A222" s="7"/>
      <c r="B222" s="100" t="s">
        <v>148</v>
      </c>
      <c r="C222" s="101">
        <v>2</v>
      </c>
      <c r="D222" s="100" t="s">
        <v>29</v>
      </c>
      <c r="E222" s="103" t="s">
        <v>256</v>
      </c>
      <c r="F222" s="105"/>
      <c r="G222" s="130"/>
      <c r="H222" s="101"/>
      <c r="I222" s="101"/>
      <c r="J222" s="101"/>
      <c r="K222" s="101">
        <f t="shared" si="359"/>
        <v>1</v>
      </c>
      <c r="L222" s="101"/>
      <c r="M222" s="101">
        <v>60</v>
      </c>
      <c r="N222" s="106">
        <f>L222/K222</f>
        <v>0</v>
      </c>
      <c r="O222" s="107">
        <f>M222/5</f>
        <v>12</v>
      </c>
      <c r="P222" s="103"/>
      <c r="Q222" s="108">
        <f t="shared" si="360"/>
        <v>0</v>
      </c>
      <c r="R222" s="109">
        <f t="shared" si="361"/>
        <v>40</v>
      </c>
      <c r="S222" s="108">
        <f t="shared" si="362"/>
        <v>40</v>
      </c>
      <c r="T222" s="177"/>
    </row>
    <row r="223" spans="1:22" s="27" customFormat="1">
      <c r="A223" s="7"/>
      <c r="B223" s="100" t="s">
        <v>157</v>
      </c>
      <c r="C223" s="101">
        <v>2</v>
      </c>
      <c r="D223" s="100" t="s">
        <v>29</v>
      </c>
      <c r="E223" s="103" t="s">
        <v>254</v>
      </c>
      <c r="F223" s="105"/>
      <c r="G223" s="105"/>
      <c r="H223" s="101"/>
      <c r="I223" s="101"/>
      <c r="J223" s="101">
        <v>19</v>
      </c>
      <c r="K223" s="101">
        <f t="shared" si="359"/>
        <v>20</v>
      </c>
      <c r="L223" s="101"/>
      <c r="M223" s="101">
        <v>120</v>
      </c>
      <c r="N223" s="106">
        <f>L223/K223</f>
        <v>0</v>
      </c>
      <c r="O223" s="107">
        <f>M223/5</f>
        <v>24</v>
      </c>
      <c r="P223" s="103"/>
      <c r="Q223" s="108">
        <f t="shared" si="360"/>
        <v>0</v>
      </c>
      <c r="R223" s="109">
        <f t="shared" si="361"/>
        <v>80</v>
      </c>
      <c r="S223" s="108">
        <f t="shared" si="362"/>
        <v>80</v>
      </c>
      <c r="T223" s="177">
        <f>SUM(S211:S223)</f>
        <v>475</v>
      </c>
    </row>
    <row r="224" spans="1:22" s="27" customFormat="1" ht="25.5">
      <c r="A224" s="3" t="s">
        <v>15</v>
      </c>
      <c r="B224" s="3" t="s">
        <v>16</v>
      </c>
      <c r="C224" s="4" t="s">
        <v>149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179"/>
      <c r="U224" s="84" t="s">
        <v>105</v>
      </c>
      <c r="V224" s="84" t="s">
        <v>106</v>
      </c>
    </row>
    <row r="225" spans="1:22" s="27" customFormat="1">
      <c r="A225" s="98" t="s">
        <v>134</v>
      </c>
      <c r="B225" s="8" t="s">
        <v>174</v>
      </c>
      <c r="C225" s="9">
        <v>1</v>
      </c>
      <c r="D225" s="8" t="s">
        <v>44</v>
      </c>
      <c r="E225" s="14" t="s">
        <v>274</v>
      </c>
      <c r="F225" s="24">
        <v>2</v>
      </c>
      <c r="G225" s="11" t="s">
        <v>36</v>
      </c>
      <c r="H225" s="9"/>
      <c r="I225" s="9">
        <v>6</v>
      </c>
      <c r="J225" s="9">
        <v>10</v>
      </c>
      <c r="K225" s="9">
        <f t="shared" ref="K225" si="363">J225-I225+1</f>
        <v>5</v>
      </c>
      <c r="L225" s="9"/>
      <c r="M225" s="9">
        <v>30</v>
      </c>
      <c r="N225" s="12"/>
      <c r="O225" s="13">
        <f t="shared" ref="O225" si="364">M225/6</f>
        <v>5</v>
      </c>
      <c r="P225" s="14"/>
      <c r="Q225" s="15">
        <f t="shared" ref="Q225" si="365">IF(K225=0,0,L225)</f>
        <v>0</v>
      </c>
      <c r="R225" s="16">
        <f t="shared" ref="R225" si="366">IF(K225=0,0,M225/1.5)</f>
        <v>20</v>
      </c>
      <c r="S225" s="15">
        <f t="shared" ref="S225" si="367">P225+Q225+R225</f>
        <v>20</v>
      </c>
      <c r="T225" s="177"/>
      <c r="V225" s="85"/>
    </row>
    <row r="226" spans="1:22" s="27" customFormat="1">
      <c r="A226" s="98" t="s">
        <v>134</v>
      </c>
      <c r="B226" s="8" t="s">
        <v>174</v>
      </c>
      <c r="C226" s="9">
        <v>1</v>
      </c>
      <c r="D226" s="8" t="s">
        <v>44</v>
      </c>
      <c r="E226" s="14" t="s">
        <v>275</v>
      </c>
      <c r="F226" s="24">
        <v>2</v>
      </c>
      <c r="G226" s="11" t="s">
        <v>37</v>
      </c>
      <c r="H226" s="9"/>
      <c r="I226" s="9">
        <v>6</v>
      </c>
      <c r="J226" s="9">
        <v>10</v>
      </c>
      <c r="K226" s="9">
        <f t="shared" ref="K226" si="368">J226-I226+1</f>
        <v>5</v>
      </c>
      <c r="L226" s="9"/>
      <c r="M226" s="9">
        <v>30</v>
      </c>
      <c r="N226" s="12"/>
      <c r="O226" s="13">
        <f t="shared" ref="O226" si="369">M226/6</f>
        <v>5</v>
      </c>
      <c r="P226" s="14"/>
      <c r="Q226" s="15">
        <f t="shared" ref="Q226" si="370">IF(K226=0,0,L226)</f>
        <v>0</v>
      </c>
      <c r="R226" s="16">
        <f t="shared" ref="R226" si="371">IF(K226=0,0,M226/1.5)</f>
        <v>20</v>
      </c>
      <c r="S226" s="15">
        <f t="shared" ref="S226" si="372">P226+Q226+R226</f>
        <v>20</v>
      </c>
      <c r="T226" s="177"/>
      <c r="V226" s="85"/>
    </row>
    <row r="227" spans="1:22" s="14" customFormat="1">
      <c r="A227" s="186" t="s">
        <v>134</v>
      </c>
      <c r="B227" s="8" t="s">
        <v>382</v>
      </c>
      <c r="C227" s="9">
        <v>1</v>
      </c>
      <c r="D227" s="8" t="s">
        <v>44</v>
      </c>
      <c r="E227" s="14" t="s">
        <v>345</v>
      </c>
      <c r="F227" s="9">
        <v>2</v>
      </c>
      <c r="G227" s="11" t="s">
        <v>287</v>
      </c>
      <c r="H227" s="9"/>
      <c r="I227" s="9">
        <v>11</v>
      </c>
      <c r="J227" s="9">
        <v>15</v>
      </c>
      <c r="K227" s="9">
        <f>J227-I227+1</f>
        <v>5</v>
      </c>
      <c r="L227" s="9"/>
      <c r="M227" s="9">
        <v>30</v>
      </c>
      <c r="N227" s="12"/>
      <c r="O227" s="13">
        <f>M227/6</f>
        <v>5</v>
      </c>
      <c r="Q227" s="15">
        <f>IF(K227=0,0,L227)</f>
        <v>0</v>
      </c>
      <c r="R227" s="16">
        <f>IF(K227=0,0,M227/1.5)</f>
        <v>20</v>
      </c>
      <c r="S227" s="15">
        <f>P227+Q227+R227</f>
        <v>20</v>
      </c>
      <c r="T227" s="177"/>
      <c r="V227" s="187"/>
    </row>
    <row r="228" spans="1:22" s="14" customFormat="1">
      <c r="A228" s="186" t="s">
        <v>134</v>
      </c>
      <c r="B228" s="8" t="s">
        <v>383</v>
      </c>
      <c r="C228" s="9">
        <v>1</v>
      </c>
      <c r="D228" s="8" t="s">
        <v>44</v>
      </c>
      <c r="E228" s="14" t="s">
        <v>345</v>
      </c>
      <c r="F228" s="9">
        <v>3</v>
      </c>
      <c r="G228" s="11" t="s">
        <v>287</v>
      </c>
      <c r="H228" s="9"/>
      <c r="I228" s="9">
        <v>11</v>
      </c>
      <c r="J228" s="9">
        <v>15</v>
      </c>
      <c r="K228" s="9">
        <f>J228-I228+1</f>
        <v>5</v>
      </c>
      <c r="L228" s="9"/>
      <c r="M228" s="9">
        <v>30</v>
      </c>
      <c r="N228" s="12"/>
      <c r="O228" s="13">
        <f>M228/6</f>
        <v>5</v>
      </c>
      <c r="Q228" s="15">
        <f>IF(K228=0,0,L228)</f>
        <v>0</v>
      </c>
      <c r="R228" s="16">
        <f>IF(K228=0,0,M228/1.5)</f>
        <v>20</v>
      </c>
      <c r="S228" s="15">
        <f>P228+Q228+R228</f>
        <v>20</v>
      </c>
      <c r="T228" s="177"/>
      <c r="V228" s="187"/>
    </row>
    <row r="229" spans="1:22" s="48" customFormat="1">
      <c r="A229" s="98" t="s">
        <v>134</v>
      </c>
      <c r="B229" s="46" t="s">
        <v>182</v>
      </c>
      <c r="C229" s="47">
        <v>1</v>
      </c>
      <c r="D229" s="46" t="s">
        <v>44</v>
      </c>
      <c r="E229" s="48" t="s">
        <v>274</v>
      </c>
      <c r="F229" s="47">
        <v>3</v>
      </c>
      <c r="G229" s="49" t="s">
        <v>36</v>
      </c>
      <c r="H229" s="47"/>
      <c r="I229" s="47">
        <v>6</v>
      </c>
      <c r="J229" s="47">
        <v>10</v>
      </c>
      <c r="K229" s="47">
        <f t="shared" ref="K229:K234" si="373">J229-I229+1</f>
        <v>5</v>
      </c>
      <c r="L229" s="47"/>
      <c r="M229" s="47">
        <v>30</v>
      </c>
      <c r="N229" s="50"/>
      <c r="O229" s="51">
        <f t="shared" ref="O229:O234" si="374">M229/6</f>
        <v>5</v>
      </c>
      <c r="Q229" s="52">
        <f t="shared" ref="Q229:Q234" si="375">IF(K229=0,0,L229)</f>
        <v>0</v>
      </c>
      <c r="R229" s="91">
        <f t="shared" ref="R229:R234" si="376">IF(K229=0,0,M229/1.5)</f>
        <v>20</v>
      </c>
      <c r="S229" s="52">
        <f t="shared" ref="S229:S234" si="377">P229+Q229+R229</f>
        <v>20</v>
      </c>
      <c r="T229" s="181"/>
      <c r="V229" s="85"/>
    </row>
    <row r="230" spans="1:22" s="48" customFormat="1">
      <c r="A230" s="98" t="s">
        <v>134</v>
      </c>
      <c r="B230" s="46" t="s">
        <v>182</v>
      </c>
      <c r="C230" s="47">
        <v>1</v>
      </c>
      <c r="D230" s="46" t="s">
        <v>44</v>
      </c>
      <c r="E230" s="48" t="s">
        <v>275</v>
      </c>
      <c r="F230" s="47">
        <v>3</v>
      </c>
      <c r="G230" s="49" t="s">
        <v>37</v>
      </c>
      <c r="H230" s="47"/>
      <c r="I230" s="47">
        <v>6</v>
      </c>
      <c r="J230" s="47">
        <v>10</v>
      </c>
      <c r="K230" s="47">
        <f t="shared" si="373"/>
        <v>5</v>
      </c>
      <c r="L230" s="47"/>
      <c r="M230" s="47">
        <v>30</v>
      </c>
      <c r="N230" s="50"/>
      <c r="O230" s="51">
        <f t="shared" si="374"/>
        <v>5</v>
      </c>
      <c r="Q230" s="52">
        <f t="shared" si="375"/>
        <v>0</v>
      </c>
      <c r="R230" s="91">
        <f t="shared" si="376"/>
        <v>20</v>
      </c>
      <c r="S230" s="52">
        <f t="shared" si="377"/>
        <v>20</v>
      </c>
      <c r="T230" s="181"/>
      <c r="V230" s="85"/>
    </row>
    <row r="231" spans="1:22" s="48" customFormat="1">
      <c r="A231" s="98" t="s">
        <v>134</v>
      </c>
      <c r="B231" s="46" t="s">
        <v>183</v>
      </c>
      <c r="C231" s="47">
        <v>1</v>
      </c>
      <c r="D231" s="46" t="s">
        <v>44</v>
      </c>
      <c r="E231" s="48" t="s">
        <v>274</v>
      </c>
      <c r="F231" s="47">
        <v>3</v>
      </c>
      <c r="G231" s="49" t="s">
        <v>36</v>
      </c>
      <c r="H231" s="47"/>
      <c r="I231" s="47">
        <v>11</v>
      </c>
      <c r="J231" s="47">
        <v>15</v>
      </c>
      <c r="K231" s="47">
        <f t="shared" si="373"/>
        <v>5</v>
      </c>
      <c r="L231" s="47"/>
      <c r="M231" s="47">
        <v>30</v>
      </c>
      <c r="N231" s="50"/>
      <c r="O231" s="51">
        <f t="shared" si="374"/>
        <v>5</v>
      </c>
      <c r="Q231" s="52">
        <f t="shared" si="375"/>
        <v>0</v>
      </c>
      <c r="R231" s="91">
        <f t="shared" si="376"/>
        <v>20</v>
      </c>
      <c r="S231" s="52">
        <f t="shared" si="377"/>
        <v>20</v>
      </c>
      <c r="T231" s="181"/>
      <c r="V231" s="85"/>
    </row>
    <row r="232" spans="1:22" s="48" customFormat="1">
      <c r="A232" s="98" t="s">
        <v>134</v>
      </c>
      <c r="B232" s="46" t="s">
        <v>183</v>
      </c>
      <c r="C232" s="47">
        <v>1</v>
      </c>
      <c r="D232" s="46" t="s">
        <v>44</v>
      </c>
      <c r="E232" s="48" t="s">
        <v>275</v>
      </c>
      <c r="F232" s="47">
        <v>3</v>
      </c>
      <c r="G232" s="49" t="s">
        <v>37</v>
      </c>
      <c r="H232" s="47"/>
      <c r="I232" s="47">
        <v>11</v>
      </c>
      <c r="J232" s="47">
        <v>15</v>
      </c>
      <c r="K232" s="47">
        <f t="shared" si="373"/>
        <v>5</v>
      </c>
      <c r="L232" s="47"/>
      <c r="M232" s="47">
        <v>30</v>
      </c>
      <c r="N232" s="50"/>
      <c r="O232" s="51">
        <f t="shared" si="374"/>
        <v>5</v>
      </c>
      <c r="Q232" s="52">
        <f t="shared" si="375"/>
        <v>0</v>
      </c>
      <c r="R232" s="91">
        <f t="shared" si="376"/>
        <v>20</v>
      </c>
      <c r="S232" s="52">
        <f t="shared" si="377"/>
        <v>20</v>
      </c>
      <c r="T232" s="181"/>
      <c r="V232" s="85"/>
    </row>
    <row r="233" spans="1:22" s="14" customFormat="1">
      <c r="A233" s="186" t="s">
        <v>134</v>
      </c>
      <c r="B233" s="8" t="s">
        <v>392</v>
      </c>
      <c r="C233" s="9">
        <v>1</v>
      </c>
      <c r="D233" s="8" t="s">
        <v>44</v>
      </c>
      <c r="E233" s="14" t="s">
        <v>345</v>
      </c>
      <c r="F233" s="9">
        <v>4</v>
      </c>
      <c r="G233" s="11" t="s">
        <v>36</v>
      </c>
      <c r="H233" s="9"/>
      <c r="I233" s="9">
        <v>16</v>
      </c>
      <c r="J233" s="9">
        <v>23</v>
      </c>
      <c r="K233" s="9">
        <f t="shared" si="373"/>
        <v>8</v>
      </c>
      <c r="L233" s="9"/>
      <c r="M233" s="9">
        <v>30</v>
      </c>
      <c r="N233" s="12"/>
      <c r="O233" s="13">
        <f t="shared" si="374"/>
        <v>5</v>
      </c>
      <c r="Q233" s="15">
        <f t="shared" si="375"/>
        <v>0</v>
      </c>
      <c r="R233" s="16">
        <f t="shared" si="376"/>
        <v>20</v>
      </c>
      <c r="S233" s="15">
        <f t="shared" si="377"/>
        <v>20</v>
      </c>
      <c r="T233" s="177"/>
      <c r="V233" s="187"/>
    </row>
    <row r="234" spans="1:22" s="14" customFormat="1">
      <c r="A234" s="186" t="s">
        <v>134</v>
      </c>
      <c r="B234" s="8" t="s">
        <v>393</v>
      </c>
      <c r="C234" s="9">
        <v>1</v>
      </c>
      <c r="D234" s="8" t="s">
        <v>44</v>
      </c>
      <c r="E234" s="14" t="s">
        <v>345</v>
      </c>
      <c r="F234" s="9">
        <v>4</v>
      </c>
      <c r="G234" s="11" t="s">
        <v>37</v>
      </c>
      <c r="H234" s="9"/>
      <c r="I234" s="9">
        <v>16</v>
      </c>
      <c r="J234" s="9">
        <v>23</v>
      </c>
      <c r="K234" s="9">
        <f t="shared" si="373"/>
        <v>8</v>
      </c>
      <c r="L234" s="9"/>
      <c r="M234" s="9">
        <v>30</v>
      </c>
      <c r="N234" s="12"/>
      <c r="O234" s="13">
        <f t="shared" si="374"/>
        <v>5</v>
      </c>
      <c r="Q234" s="15">
        <f t="shared" si="375"/>
        <v>0</v>
      </c>
      <c r="R234" s="16">
        <f t="shared" si="376"/>
        <v>20</v>
      </c>
      <c r="S234" s="15">
        <f t="shared" si="377"/>
        <v>20</v>
      </c>
      <c r="T234" s="177"/>
      <c r="V234" s="187"/>
    </row>
    <row r="235" spans="1:22" s="27" customFormat="1">
      <c r="A235" s="98" t="s">
        <v>134</v>
      </c>
      <c r="B235" s="8" t="s">
        <v>213</v>
      </c>
      <c r="C235" s="9">
        <v>1</v>
      </c>
      <c r="D235" s="8" t="s">
        <v>44</v>
      </c>
      <c r="E235" s="14" t="s">
        <v>98</v>
      </c>
      <c r="F235" s="24">
        <v>4</v>
      </c>
      <c r="G235" s="11" t="s">
        <v>36</v>
      </c>
      <c r="H235" s="9"/>
      <c r="I235" s="9">
        <v>11</v>
      </c>
      <c r="J235" s="9">
        <v>15</v>
      </c>
      <c r="K235" s="9">
        <f t="shared" ref="K235:K247" si="378">J235-I235+1</f>
        <v>5</v>
      </c>
      <c r="L235" s="9"/>
      <c r="M235" s="9">
        <v>30</v>
      </c>
      <c r="N235" s="12"/>
      <c r="O235" s="13">
        <f t="shared" ref="O235:O247" si="379">M235/6</f>
        <v>5</v>
      </c>
      <c r="P235" s="14"/>
      <c r="Q235" s="15">
        <f t="shared" ref="Q235:Q247" si="380">IF(K235=0,0,L235)</f>
        <v>0</v>
      </c>
      <c r="R235" s="16">
        <f t="shared" ref="R235:R247" si="381">IF(K235=0,0,M235/1.5)</f>
        <v>20</v>
      </c>
      <c r="S235" s="15">
        <f t="shared" ref="S235:S247" si="382">P235+Q235+R235</f>
        <v>20</v>
      </c>
      <c r="T235" s="177"/>
      <c r="V235" s="85"/>
    </row>
    <row r="236" spans="1:22" s="27" customFormat="1">
      <c r="A236" s="98" t="s">
        <v>134</v>
      </c>
      <c r="B236" s="8" t="s">
        <v>214</v>
      </c>
      <c r="C236" s="9">
        <v>1</v>
      </c>
      <c r="D236" s="8" t="s">
        <v>44</v>
      </c>
      <c r="E236" s="14" t="s">
        <v>98</v>
      </c>
      <c r="F236" s="24">
        <v>4</v>
      </c>
      <c r="G236" s="11" t="s">
        <v>37</v>
      </c>
      <c r="H236" s="9"/>
      <c r="I236" s="9">
        <v>11</v>
      </c>
      <c r="J236" s="9">
        <v>15</v>
      </c>
      <c r="K236" s="9">
        <f t="shared" si="378"/>
        <v>5</v>
      </c>
      <c r="L236" s="9"/>
      <c r="M236" s="9">
        <v>30</v>
      </c>
      <c r="N236" s="12"/>
      <c r="O236" s="13">
        <f t="shared" si="379"/>
        <v>5</v>
      </c>
      <c r="P236" s="14"/>
      <c r="Q236" s="15">
        <f t="shared" si="380"/>
        <v>0</v>
      </c>
      <c r="R236" s="16">
        <f t="shared" si="381"/>
        <v>20</v>
      </c>
      <c r="S236" s="15">
        <f t="shared" si="382"/>
        <v>20</v>
      </c>
      <c r="T236" s="177"/>
      <c r="V236" s="85"/>
    </row>
    <row r="237" spans="1:22" s="14" customFormat="1">
      <c r="A237" s="186" t="s">
        <v>134</v>
      </c>
      <c r="B237" s="8" t="s">
        <v>386</v>
      </c>
      <c r="C237" s="9">
        <v>1</v>
      </c>
      <c r="D237" s="8" t="s">
        <v>44</v>
      </c>
      <c r="E237" s="14" t="s">
        <v>345</v>
      </c>
      <c r="F237" s="9">
        <v>4</v>
      </c>
      <c r="G237" s="11" t="s">
        <v>287</v>
      </c>
      <c r="H237" s="9"/>
      <c r="I237" s="9">
        <v>6</v>
      </c>
      <c r="J237" s="9">
        <v>10</v>
      </c>
      <c r="K237" s="9">
        <f>J237-I237+1</f>
        <v>5</v>
      </c>
      <c r="L237" s="9"/>
      <c r="M237" s="9">
        <v>30</v>
      </c>
      <c r="N237" s="12"/>
      <c r="O237" s="13">
        <f>M237/6</f>
        <v>5</v>
      </c>
      <c r="Q237" s="15">
        <f>IF(K237=0,0,L237)</f>
        <v>0</v>
      </c>
      <c r="R237" s="16">
        <f>IF(K237=0,0,M237/1.5)</f>
        <v>20</v>
      </c>
      <c r="S237" s="15">
        <f>P237+Q237+R237</f>
        <v>20</v>
      </c>
      <c r="T237" s="177"/>
      <c r="V237" s="187"/>
    </row>
    <row r="238" spans="1:22" s="14" customFormat="1">
      <c r="A238" s="186" t="s">
        <v>134</v>
      </c>
      <c r="B238" s="8" t="s">
        <v>387</v>
      </c>
      <c r="C238" s="9">
        <v>1</v>
      </c>
      <c r="D238" s="8" t="s">
        <v>44</v>
      </c>
      <c r="E238" s="14" t="s">
        <v>345</v>
      </c>
      <c r="F238" s="9">
        <v>5</v>
      </c>
      <c r="G238" s="11" t="s">
        <v>287</v>
      </c>
      <c r="H238" s="9"/>
      <c r="I238" s="9">
        <v>6</v>
      </c>
      <c r="J238" s="9">
        <v>10</v>
      </c>
      <c r="K238" s="9">
        <f>J238-I238+1</f>
        <v>5</v>
      </c>
      <c r="L238" s="9"/>
      <c r="M238" s="9">
        <v>30</v>
      </c>
      <c r="N238" s="12"/>
      <c r="O238" s="13">
        <f>M238/6</f>
        <v>5</v>
      </c>
      <c r="Q238" s="15">
        <f>IF(K238=0,0,L238)</f>
        <v>0</v>
      </c>
      <c r="R238" s="16">
        <f>IF(K238=0,0,M238/1.5)</f>
        <v>20</v>
      </c>
      <c r="S238" s="15">
        <f>P238+Q238+R238</f>
        <v>20</v>
      </c>
      <c r="T238" s="177"/>
      <c r="V238" s="187"/>
    </row>
    <row r="239" spans="1:22" s="27" customFormat="1">
      <c r="A239" s="98" t="s">
        <v>134</v>
      </c>
      <c r="B239" s="8" t="s">
        <v>218</v>
      </c>
      <c r="C239" s="9">
        <v>1</v>
      </c>
      <c r="D239" s="8" t="s">
        <v>44</v>
      </c>
      <c r="E239" s="14" t="s">
        <v>98</v>
      </c>
      <c r="F239" s="24">
        <v>6</v>
      </c>
      <c r="G239" s="11" t="s">
        <v>36</v>
      </c>
      <c r="H239" s="9"/>
      <c r="I239" s="9">
        <v>1</v>
      </c>
      <c r="J239" s="9">
        <v>5</v>
      </c>
      <c r="K239" s="9">
        <f t="shared" si="378"/>
        <v>5</v>
      </c>
      <c r="L239" s="9"/>
      <c r="M239" s="9">
        <v>30</v>
      </c>
      <c r="N239" s="12"/>
      <c r="O239" s="13">
        <f t="shared" si="379"/>
        <v>5</v>
      </c>
      <c r="P239" s="14"/>
      <c r="Q239" s="15">
        <f t="shared" si="380"/>
        <v>0</v>
      </c>
      <c r="R239" s="16">
        <f t="shared" si="381"/>
        <v>20</v>
      </c>
      <c r="S239" s="15">
        <f t="shared" si="382"/>
        <v>20</v>
      </c>
      <c r="T239" s="177"/>
      <c r="V239" s="85"/>
    </row>
    <row r="240" spans="1:22" s="27" customFormat="1">
      <c r="A240" s="98" t="s">
        <v>134</v>
      </c>
      <c r="B240" s="8" t="s">
        <v>219</v>
      </c>
      <c r="C240" s="9">
        <v>1</v>
      </c>
      <c r="D240" s="8" t="s">
        <v>44</v>
      </c>
      <c r="E240" s="14" t="s">
        <v>98</v>
      </c>
      <c r="F240" s="24">
        <v>6</v>
      </c>
      <c r="G240" s="11" t="s">
        <v>37</v>
      </c>
      <c r="H240" s="9"/>
      <c r="I240" s="9">
        <v>1</v>
      </c>
      <c r="J240" s="9">
        <v>5</v>
      </c>
      <c r="K240" s="9">
        <f t="shared" si="378"/>
        <v>5</v>
      </c>
      <c r="L240" s="9"/>
      <c r="M240" s="9">
        <v>30</v>
      </c>
      <c r="N240" s="12"/>
      <c r="O240" s="13">
        <f t="shared" si="379"/>
        <v>5</v>
      </c>
      <c r="P240" s="14"/>
      <c r="Q240" s="15">
        <f t="shared" si="380"/>
        <v>0</v>
      </c>
      <c r="R240" s="16">
        <f t="shared" si="381"/>
        <v>20</v>
      </c>
      <c r="S240" s="15">
        <f t="shared" si="382"/>
        <v>20</v>
      </c>
      <c r="T240" s="177"/>
      <c r="V240" s="85"/>
    </row>
    <row r="241" spans="1:22" s="27" customFormat="1">
      <c r="A241" s="98" t="s">
        <v>134</v>
      </c>
      <c r="B241" s="8" t="s">
        <v>220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36</v>
      </c>
      <c r="H241" s="9"/>
      <c r="I241" s="9">
        <v>6</v>
      </c>
      <c r="J241" s="9">
        <v>10</v>
      </c>
      <c r="K241" s="9">
        <f t="shared" si="378"/>
        <v>5</v>
      </c>
      <c r="L241" s="9"/>
      <c r="M241" s="9">
        <v>30</v>
      </c>
      <c r="N241" s="12"/>
      <c r="O241" s="13">
        <f t="shared" si="379"/>
        <v>5</v>
      </c>
      <c r="P241" s="14"/>
      <c r="Q241" s="15">
        <f t="shared" si="380"/>
        <v>0</v>
      </c>
      <c r="R241" s="16">
        <f t="shared" si="381"/>
        <v>20</v>
      </c>
      <c r="S241" s="15">
        <f t="shared" si="382"/>
        <v>20</v>
      </c>
      <c r="T241" s="177"/>
      <c r="V241" s="85"/>
    </row>
    <row r="242" spans="1:22" s="27" customFormat="1">
      <c r="A242" s="98" t="s">
        <v>134</v>
      </c>
      <c r="B242" s="8" t="s">
        <v>221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37</v>
      </c>
      <c r="H242" s="9"/>
      <c r="I242" s="9">
        <v>6</v>
      </c>
      <c r="J242" s="9">
        <v>10</v>
      </c>
      <c r="K242" s="9">
        <f t="shared" si="378"/>
        <v>5</v>
      </c>
      <c r="L242" s="9"/>
      <c r="M242" s="9">
        <v>30</v>
      </c>
      <c r="N242" s="12"/>
      <c r="O242" s="13">
        <f t="shared" si="379"/>
        <v>5</v>
      </c>
      <c r="P242" s="14"/>
      <c r="Q242" s="15">
        <f t="shared" si="380"/>
        <v>0</v>
      </c>
      <c r="R242" s="16">
        <f t="shared" si="381"/>
        <v>20</v>
      </c>
      <c r="S242" s="15">
        <f t="shared" si="382"/>
        <v>20</v>
      </c>
      <c r="T242" s="177"/>
      <c r="V242" s="85"/>
    </row>
    <row r="243" spans="1:22" s="14" customFormat="1">
      <c r="A243" s="186" t="s">
        <v>134</v>
      </c>
      <c r="B243" s="8" t="s">
        <v>370</v>
      </c>
      <c r="C243" s="9">
        <v>1</v>
      </c>
      <c r="D243" s="8" t="s">
        <v>44</v>
      </c>
      <c r="E243" s="14" t="s">
        <v>345</v>
      </c>
      <c r="F243" s="9">
        <v>6</v>
      </c>
      <c r="G243" s="11" t="s">
        <v>36</v>
      </c>
      <c r="H243" s="9"/>
      <c r="I243" s="9">
        <v>11</v>
      </c>
      <c r="J243" s="9">
        <v>15</v>
      </c>
      <c r="K243" s="9">
        <f>J243-I243+1</f>
        <v>5</v>
      </c>
      <c r="L243" s="9"/>
      <c r="M243" s="9">
        <v>30</v>
      </c>
      <c r="N243" s="12"/>
      <c r="O243" s="13">
        <f>M243/6</f>
        <v>5</v>
      </c>
      <c r="Q243" s="15">
        <f>IF(K243=0,0,L243)</f>
        <v>0</v>
      </c>
      <c r="R243" s="16">
        <f>IF(K243=0,0,M243/1.5)</f>
        <v>20</v>
      </c>
      <c r="S243" s="15">
        <f>P243+Q243+R243</f>
        <v>20</v>
      </c>
      <c r="T243" s="177"/>
      <c r="V243" s="187"/>
    </row>
    <row r="244" spans="1:22" s="14" customFormat="1">
      <c r="A244" s="186" t="s">
        <v>134</v>
      </c>
      <c r="B244" s="8" t="s">
        <v>371</v>
      </c>
      <c r="C244" s="9">
        <v>1</v>
      </c>
      <c r="D244" s="8" t="s">
        <v>44</v>
      </c>
      <c r="E244" s="14" t="s">
        <v>345</v>
      </c>
      <c r="F244" s="9">
        <v>6</v>
      </c>
      <c r="G244" s="11" t="s">
        <v>37</v>
      </c>
      <c r="H244" s="9"/>
      <c r="I244" s="9">
        <v>11</v>
      </c>
      <c r="J244" s="9">
        <v>15</v>
      </c>
      <c r="K244" s="9">
        <f>J244-I244+1</f>
        <v>5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187"/>
    </row>
    <row r="245" spans="1:22" s="27" customFormat="1">
      <c r="A245" s="98" t="s">
        <v>134</v>
      </c>
      <c r="B245" s="8" t="s">
        <v>222</v>
      </c>
      <c r="C245" s="9">
        <v>1</v>
      </c>
      <c r="D245" s="8" t="s">
        <v>44</v>
      </c>
      <c r="E245" s="14" t="s">
        <v>98</v>
      </c>
      <c r="F245" s="24">
        <v>5</v>
      </c>
      <c r="G245" s="11" t="s">
        <v>36</v>
      </c>
      <c r="H245" s="9"/>
      <c r="I245" s="9">
        <v>1</v>
      </c>
      <c r="J245" s="9">
        <v>5</v>
      </c>
      <c r="K245" s="9">
        <f t="shared" si="378"/>
        <v>5</v>
      </c>
      <c r="L245" s="9"/>
      <c r="M245" s="9">
        <v>30</v>
      </c>
      <c r="N245" s="12"/>
      <c r="O245" s="13">
        <f t="shared" si="379"/>
        <v>5</v>
      </c>
      <c r="P245" s="14"/>
      <c r="Q245" s="15">
        <f t="shared" si="380"/>
        <v>0</v>
      </c>
      <c r="R245" s="16">
        <f t="shared" si="381"/>
        <v>20</v>
      </c>
      <c r="S245" s="15">
        <f t="shared" si="382"/>
        <v>20</v>
      </c>
      <c r="T245" s="177"/>
      <c r="V245" s="85"/>
    </row>
    <row r="246" spans="1:22" s="27" customFormat="1">
      <c r="A246" s="98" t="s">
        <v>134</v>
      </c>
      <c r="B246" s="8" t="s">
        <v>223</v>
      </c>
      <c r="C246" s="9">
        <v>1</v>
      </c>
      <c r="D246" s="8" t="s">
        <v>44</v>
      </c>
      <c r="E246" s="14" t="s">
        <v>98</v>
      </c>
      <c r="F246" s="24">
        <v>5</v>
      </c>
      <c r="G246" s="11" t="s">
        <v>37</v>
      </c>
      <c r="H246" s="9"/>
      <c r="I246" s="9">
        <v>1</v>
      </c>
      <c r="J246" s="9">
        <v>5</v>
      </c>
      <c r="K246" s="9">
        <f t="shared" si="378"/>
        <v>5</v>
      </c>
      <c r="L246" s="9"/>
      <c r="M246" s="9">
        <v>30</v>
      </c>
      <c r="N246" s="12"/>
      <c r="O246" s="13">
        <f t="shared" si="379"/>
        <v>5</v>
      </c>
      <c r="P246" s="14"/>
      <c r="Q246" s="15">
        <f t="shared" si="380"/>
        <v>0</v>
      </c>
      <c r="R246" s="16">
        <f t="shared" si="381"/>
        <v>20</v>
      </c>
      <c r="S246" s="15">
        <f t="shared" si="382"/>
        <v>20</v>
      </c>
      <c r="T246" s="177"/>
      <c r="V246" s="85"/>
    </row>
    <row r="247" spans="1:22" s="27" customFormat="1">
      <c r="A247" s="98" t="s">
        <v>134</v>
      </c>
      <c r="B247" s="8" t="s">
        <v>278</v>
      </c>
      <c r="C247" s="9">
        <v>1</v>
      </c>
      <c r="D247" s="8" t="s">
        <v>44</v>
      </c>
      <c r="E247" s="14" t="s">
        <v>224</v>
      </c>
      <c r="F247" s="24">
        <v>7</v>
      </c>
      <c r="G247" s="11" t="s">
        <v>36</v>
      </c>
      <c r="H247" s="9"/>
      <c r="I247" s="9">
        <v>6</v>
      </c>
      <c r="J247" s="9">
        <v>15</v>
      </c>
      <c r="K247" s="9">
        <f t="shared" si="378"/>
        <v>10</v>
      </c>
      <c r="L247" s="9"/>
      <c r="M247" s="9">
        <v>60</v>
      </c>
      <c r="N247" s="12"/>
      <c r="O247" s="13">
        <f t="shared" si="379"/>
        <v>10</v>
      </c>
      <c r="P247" s="14"/>
      <c r="Q247" s="15">
        <f t="shared" si="380"/>
        <v>0</v>
      </c>
      <c r="R247" s="16">
        <f t="shared" si="381"/>
        <v>40</v>
      </c>
      <c r="S247" s="15">
        <f t="shared" si="382"/>
        <v>40</v>
      </c>
      <c r="T247" s="177"/>
      <c r="V247" s="85"/>
    </row>
    <row r="248" spans="1:22" s="27" customFormat="1">
      <c r="A248" s="98" t="s">
        <v>134</v>
      </c>
      <c r="B248" s="8" t="s">
        <v>279</v>
      </c>
      <c r="C248" s="9">
        <v>1</v>
      </c>
      <c r="D248" s="8" t="s">
        <v>44</v>
      </c>
      <c r="E248" s="14" t="s">
        <v>224</v>
      </c>
      <c r="F248" s="24">
        <v>7</v>
      </c>
      <c r="G248" s="11" t="s">
        <v>37</v>
      </c>
      <c r="H248" s="9"/>
      <c r="I248" s="9">
        <v>6</v>
      </c>
      <c r="J248" s="9">
        <v>15</v>
      </c>
      <c r="K248" s="9">
        <f t="shared" ref="K248" si="383">J248-I248+1</f>
        <v>10</v>
      </c>
      <c r="L248" s="9"/>
      <c r="M248" s="9">
        <v>60</v>
      </c>
      <c r="N248" s="12"/>
      <c r="O248" s="13">
        <f t="shared" ref="O248" si="384">M248/6</f>
        <v>10</v>
      </c>
      <c r="P248" s="14"/>
      <c r="Q248" s="15">
        <f t="shared" ref="Q248" si="385">IF(K248=0,0,L248)</f>
        <v>0</v>
      </c>
      <c r="R248" s="16">
        <f t="shared" ref="R248" si="386">IF(K248=0,0,M248/1.5)</f>
        <v>40</v>
      </c>
      <c r="S248" s="15">
        <f t="shared" ref="S248" si="387">P248+Q248+R248</f>
        <v>40</v>
      </c>
      <c r="T248" s="177"/>
      <c r="V248" s="85"/>
    </row>
    <row r="249" spans="1:22" s="14" customFormat="1">
      <c r="A249" s="186" t="s">
        <v>135</v>
      </c>
      <c r="B249" s="8" t="s">
        <v>341</v>
      </c>
      <c r="C249" s="9">
        <v>1</v>
      </c>
      <c r="D249" s="8" t="s">
        <v>44</v>
      </c>
      <c r="E249" s="14" t="s">
        <v>342</v>
      </c>
      <c r="F249" s="9">
        <v>7</v>
      </c>
      <c r="G249" s="11" t="s">
        <v>287</v>
      </c>
      <c r="H249" s="9"/>
      <c r="I249" s="9">
        <v>6</v>
      </c>
      <c r="J249" s="9">
        <v>10</v>
      </c>
      <c r="K249" s="9">
        <f t="shared" ref="K249" si="388">J249-I249+1</f>
        <v>5</v>
      </c>
      <c r="L249" s="9"/>
      <c r="M249" s="9">
        <v>30</v>
      </c>
      <c r="N249" s="12"/>
      <c r="O249" s="13">
        <f t="shared" ref="O249" si="389">M249/6</f>
        <v>5</v>
      </c>
      <c r="Q249" s="15">
        <f t="shared" ref="Q249" si="390">IF(K249=0,0,L249)</f>
        <v>0</v>
      </c>
      <c r="R249" s="16">
        <f t="shared" ref="R249" si="391">IF(K249=0,0,M249/1.5)</f>
        <v>20</v>
      </c>
      <c r="S249" s="15">
        <f t="shared" ref="S249" si="392">P249+Q249+R249</f>
        <v>20</v>
      </c>
      <c r="T249" s="177"/>
      <c r="V249" s="187"/>
    </row>
    <row r="250" spans="1:22" s="27" customFormat="1" ht="25.5">
      <c r="A250" s="3" t="s">
        <v>15</v>
      </c>
      <c r="B250" s="3" t="s">
        <v>16</v>
      </c>
      <c r="C250" s="4" t="s">
        <v>149</v>
      </c>
      <c r="D250" s="3" t="s">
        <v>17</v>
      </c>
      <c r="E250" s="3" t="s">
        <v>18</v>
      </c>
      <c r="F250" s="3" t="s">
        <v>19</v>
      </c>
      <c r="G250" s="3" t="s">
        <v>20</v>
      </c>
      <c r="H250" s="4" t="s">
        <v>1</v>
      </c>
      <c r="I250" s="3" t="s">
        <v>21</v>
      </c>
      <c r="J250" s="3" t="s">
        <v>22</v>
      </c>
      <c r="K250" s="4" t="s">
        <v>2</v>
      </c>
      <c r="L250" s="3" t="s">
        <v>33</v>
      </c>
      <c r="M250" s="3" t="s">
        <v>34</v>
      </c>
      <c r="N250" s="5" t="s">
        <v>3</v>
      </c>
      <c r="O250" s="5" t="s">
        <v>4</v>
      </c>
      <c r="P250" s="4" t="s">
        <v>32</v>
      </c>
      <c r="Q250" s="3" t="s">
        <v>5</v>
      </c>
      <c r="R250" s="3" t="s">
        <v>6</v>
      </c>
      <c r="S250" s="6" t="s">
        <v>7</v>
      </c>
      <c r="T250" s="179"/>
      <c r="U250" s="84" t="s">
        <v>105</v>
      </c>
      <c r="V250" s="84" t="s">
        <v>106</v>
      </c>
    </row>
    <row r="251" spans="1:22" s="27" customFormat="1">
      <c r="A251" s="98" t="s">
        <v>135</v>
      </c>
      <c r="B251" s="8" t="s">
        <v>174</v>
      </c>
      <c r="C251" s="9">
        <v>1</v>
      </c>
      <c r="D251" s="8" t="s">
        <v>104</v>
      </c>
      <c r="E251" s="14" t="s">
        <v>342</v>
      </c>
      <c r="F251" s="24">
        <v>2</v>
      </c>
      <c r="G251" s="11" t="s">
        <v>36</v>
      </c>
      <c r="H251" s="9"/>
      <c r="I251" s="9">
        <v>1</v>
      </c>
      <c r="J251" s="9">
        <v>5</v>
      </c>
      <c r="K251" s="9">
        <f t="shared" ref="K251:K254" si="393">J251-I251+1</f>
        <v>5</v>
      </c>
      <c r="L251" s="9"/>
      <c r="M251" s="9">
        <v>30</v>
      </c>
      <c r="N251" s="12"/>
      <c r="O251" s="13">
        <f>M251/6</f>
        <v>5</v>
      </c>
      <c r="P251" s="14"/>
      <c r="Q251" s="15">
        <f t="shared" ref="Q251:Q254" si="394">IF(K251=0,0,L251)</f>
        <v>0</v>
      </c>
      <c r="R251" s="16">
        <f t="shared" ref="R251:R254" si="395">IF(K251=0,0,M251/1.5)</f>
        <v>20</v>
      </c>
      <c r="S251" s="15">
        <f t="shared" ref="S251:S254" si="396">P251+Q251+R251</f>
        <v>20</v>
      </c>
      <c r="T251" s="177"/>
      <c r="V251" s="85"/>
    </row>
    <row r="252" spans="1:22" s="27" customFormat="1">
      <c r="A252" s="98" t="s">
        <v>135</v>
      </c>
      <c r="B252" s="8" t="s">
        <v>175</v>
      </c>
      <c r="C252" s="9">
        <v>1</v>
      </c>
      <c r="D252" s="8" t="s">
        <v>104</v>
      </c>
      <c r="E252" s="14" t="s">
        <v>342</v>
      </c>
      <c r="F252" s="24">
        <v>2</v>
      </c>
      <c r="G252" s="11" t="s">
        <v>37</v>
      </c>
      <c r="H252" s="9"/>
      <c r="I252" s="9">
        <v>1</v>
      </c>
      <c r="J252" s="9">
        <v>5</v>
      </c>
      <c r="K252" s="9">
        <f t="shared" si="393"/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si="394"/>
        <v>0</v>
      </c>
      <c r="R252" s="16">
        <f t="shared" si="395"/>
        <v>20</v>
      </c>
      <c r="S252" s="15">
        <f t="shared" si="396"/>
        <v>20</v>
      </c>
      <c r="T252" s="177"/>
      <c r="V252" s="85"/>
    </row>
    <row r="253" spans="1:22" s="27" customFormat="1">
      <c r="A253" s="98" t="s">
        <v>135</v>
      </c>
      <c r="B253" s="8" t="s">
        <v>182</v>
      </c>
      <c r="C253" s="9">
        <v>1</v>
      </c>
      <c r="D253" s="8" t="s">
        <v>104</v>
      </c>
      <c r="E253" s="14" t="s">
        <v>342</v>
      </c>
      <c r="F253" s="24">
        <v>3</v>
      </c>
      <c r="G253" s="11" t="s">
        <v>36</v>
      </c>
      <c r="H253" s="9"/>
      <c r="I253" s="9">
        <v>1</v>
      </c>
      <c r="J253" s="9">
        <v>5</v>
      </c>
      <c r="K253" s="9">
        <f t="shared" si="393"/>
        <v>5</v>
      </c>
      <c r="L253" s="9"/>
      <c r="M253" s="9">
        <v>30</v>
      </c>
      <c r="N253" s="12"/>
      <c r="O253" s="13">
        <f t="shared" ref="O253:O256" si="397">M253/6</f>
        <v>5</v>
      </c>
      <c r="P253" s="14"/>
      <c r="Q253" s="15">
        <f t="shared" si="394"/>
        <v>0</v>
      </c>
      <c r="R253" s="16">
        <f t="shared" si="395"/>
        <v>20</v>
      </c>
      <c r="S253" s="15">
        <f t="shared" si="396"/>
        <v>20</v>
      </c>
      <c r="T253" s="177"/>
      <c r="V253" s="85"/>
    </row>
    <row r="254" spans="1:22" s="27" customFormat="1">
      <c r="A254" s="98" t="s">
        <v>135</v>
      </c>
      <c r="B254" s="8" t="s">
        <v>183</v>
      </c>
      <c r="C254" s="9">
        <v>1</v>
      </c>
      <c r="D254" s="8" t="s">
        <v>104</v>
      </c>
      <c r="E254" s="14" t="s">
        <v>342</v>
      </c>
      <c r="F254" s="24">
        <v>3</v>
      </c>
      <c r="G254" s="11" t="s">
        <v>37</v>
      </c>
      <c r="H254" s="9"/>
      <c r="I254" s="9">
        <v>1</v>
      </c>
      <c r="J254" s="9">
        <v>5</v>
      </c>
      <c r="K254" s="9">
        <f t="shared" si="393"/>
        <v>5</v>
      </c>
      <c r="L254" s="9"/>
      <c r="M254" s="9">
        <v>30</v>
      </c>
      <c r="N254" s="12"/>
      <c r="O254" s="13">
        <f t="shared" si="397"/>
        <v>5</v>
      </c>
      <c r="P254" s="14"/>
      <c r="Q254" s="15">
        <f t="shared" si="394"/>
        <v>0</v>
      </c>
      <c r="R254" s="16">
        <f t="shared" si="395"/>
        <v>20</v>
      </c>
      <c r="S254" s="15">
        <f t="shared" si="396"/>
        <v>20</v>
      </c>
      <c r="T254" s="177"/>
      <c r="V254" s="85"/>
    </row>
    <row r="255" spans="1:22" s="27" customFormat="1">
      <c r="A255" s="98" t="s">
        <v>135</v>
      </c>
      <c r="B255" s="8" t="s">
        <v>285</v>
      </c>
      <c r="C255" s="9">
        <v>1</v>
      </c>
      <c r="D255" s="8" t="s">
        <v>104</v>
      </c>
      <c r="E255" s="14" t="s">
        <v>99</v>
      </c>
      <c r="F255" s="24">
        <v>3</v>
      </c>
      <c r="G255" s="11" t="s">
        <v>36</v>
      </c>
      <c r="H255" s="9"/>
      <c r="I255" s="9">
        <v>6</v>
      </c>
      <c r="J255" s="9">
        <v>15</v>
      </c>
      <c r="K255" s="9">
        <f t="shared" ref="K255:K256" si="398">J255-I255+1</f>
        <v>10</v>
      </c>
      <c r="L255" s="9"/>
      <c r="M255" s="9">
        <v>60</v>
      </c>
      <c r="N255" s="12"/>
      <c r="O255" s="13">
        <f t="shared" si="397"/>
        <v>10</v>
      </c>
      <c r="P255" s="14"/>
      <c r="Q255" s="15">
        <f t="shared" ref="Q255:Q256" si="399">IF(K255=0,0,L255)</f>
        <v>0</v>
      </c>
      <c r="R255" s="16">
        <f t="shared" ref="R255:R256" si="400">IF(K255=0,0,M255/1.5)</f>
        <v>40</v>
      </c>
      <c r="S255" s="15">
        <f t="shared" ref="S255:S256" si="401">P255+Q255+R255</f>
        <v>40</v>
      </c>
      <c r="T255" s="177"/>
      <c r="V255" s="85"/>
    </row>
    <row r="256" spans="1:22" s="27" customFormat="1">
      <c r="A256" s="98" t="s">
        <v>135</v>
      </c>
      <c r="B256" s="8" t="s">
        <v>288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37</v>
      </c>
      <c r="H256" s="9"/>
      <c r="I256" s="9">
        <v>6</v>
      </c>
      <c r="J256" s="9">
        <v>15</v>
      </c>
      <c r="K256" s="9">
        <f t="shared" si="398"/>
        <v>10</v>
      </c>
      <c r="L256" s="9"/>
      <c r="M256" s="9">
        <v>60</v>
      </c>
      <c r="N256" s="12"/>
      <c r="O256" s="13">
        <f t="shared" si="397"/>
        <v>10</v>
      </c>
      <c r="P256" s="14"/>
      <c r="Q256" s="15">
        <f t="shared" si="399"/>
        <v>0</v>
      </c>
      <c r="R256" s="16">
        <f t="shared" si="400"/>
        <v>40</v>
      </c>
      <c r="S256" s="15">
        <f t="shared" si="401"/>
        <v>40</v>
      </c>
      <c r="T256" s="177"/>
      <c r="V256" s="85"/>
    </row>
    <row r="257" spans="1:22" s="14" customFormat="1">
      <c r="A257" s="186" t="s">
        <v>135</v>
      </c>
      <c r="B257" s="8" t="s">
        <v>328</v>
      </c>
      <c r="C257" s="9">
        <v>1</v>
      </c>
      <c r="D257" s="8" t="s">
        <v>104</v>
      </c>
      <c r="E257" s="14" t="s">
        <v>342</v>
      </c>
      <c r="F257" s="9">
        <v>3</v>
      </c>
      <c r="G257" s="11" t="s">
        <v>37</v>
      </c>
      <c r="H257" s="9"/>
      <c r="I257" s="9">
        <v>16</v>
      </c>
      <c r="J257" s="9">
        <v>23</v>
      </c>
      <c r="K257" s="9">
        <f>J257-I257+1</f>
        <v>8</v>
      </c>
      <c r="L257" s="9"/>
      <c r="M257" s="9">
        <v>30</v>
      </c>
      <c r="N257" s="12"/>
      <c r="O257" s="13">
        <f>M257/6</f>
        <v>5</v>
      </c>
      <c r="Q257" s="15">
        <f>IF(K257=0,0,L257)</f>
        <v>0</v>
      </c>
      <c r="R257" s="16">
        <f>IF(K257=0,0,M257/1.5)</f>
        <v>20</v>
      </c>
      <c r="S257" s="15">
        <f>P257+Q257+R257</f>
        <v>20</v>
      </c>
      <c r="T257" s="177"/>
      <c r="V257" s="187"/>
    </row>
    <row r="258" spans="1:22" s="48" customFormat="1">
      <c r="A258" s="98" t="s">
        <v>135</v>
      </c>
      <c r="B258" s="46" t="s">
        <v>338</v>
      </c>
      <c r="C258" s="47">
        <v>1</v>
      </c>
      <c r="D258" s="46" t="s">
        <v>104</v>
      </c>
      <c r="E258" s="48" t="s">
        <v>342</v>
      </c>
      <c r="F258" s="47">
        <v>4</v>
      </c>
      <c r="G258" s="49" t="s">
        <v>36</v>
      </c>
      <c r="H258" s="47"/>
      <c r="I258" s="47">
        <v>16</v>
      </c>
      <c r="J258" s="47">
        <v>23</v>
      </c>
      <c r="K258" s="47">
        <f>J258-I258+1</f>
        <v>8</v>
      </c>
      <c r="L258" s="47"/>
      <c r="M258" s="47">
        <v>30</v>
      </c>
      <c r="N258" s="50"/>
      <c r="O258" s="51">
        <f>M258/6</f>
        <v>5</v>
      </c>
      <c r="Q258" s="52">
        <f>IF(K258=0,0,L258)</f>
        <v>0</v>
      </c>
      <c r="R258" s="91">
        <f>IF(K258=0,0,M258/1.5)</f>
        <v>20</v>
      </c>
      <c r="S258" s="52">
        <f>P258+Q258+R258</f>
        <v>20</v>
      </c>
      <c r="T258" s="181"/>
      <c r="V258" s="85"/>
    </row>
    <row r="259" spans="1:22" s="48" customFormat="1">
      <c r="A259" s="98" t="s">
        <v>135</v>
      </c>
      <c r="B259" s="46" t="s">
        <v>348</v>
      </c>
      <c r="C259" s="47">
        <v>1</v>
      </c>
      <c r="D259" s="46" t="s">
        <v>104</v>
      </c>
      <c r="E259" s="48" t="s">
        <v>342</v>
      </c>
      <c r="F259" s="47">
        <v>4</v>
      </c>
      <c r="G259" s="49" t="s">
        <v>36</v>
      </c>
      <c r="H259" s="47"/>
      <c r="I259" s="47">
        <v>6</v>
      </c>
      <c r="J259" s="47">
        <v>10</v>
      </c>
      <c r="K259" s="47">
        <f t="shared" ref="K259" si="402">J259-I259+1</f>
        <v>5</v>
      </c>
      <c r="L259" s="47"/>
      <c r="M259" s="47">
        <v>30</v>
      </c>
      <c r="N259" s="50"/>
      <c r="O259" s="51">
        <f t="shared" ref="O259" si="403">M259/6</f>
        <v>5</v>
      </c>
      <c r="Q259" s="52">
        <f t="shared" ref="Q259" si="404">IF(K259=0,0,L259)</f>
        <v>0</v>
      </c>
      <c r="R259" s="91">
        <f t="shared" ref="R259" si="405">IF(K259=0,0,M259/1.5)</f>
        <v>20</v>
      </c>
      <c r="S259" s="52">
        <f t="shared" ref="S259" si="406">P259+Q259+R259</f>
        <v>20</v>
      </c>
      <c r="T259" s="181"/>
      <c r="V259" s="85"/>
    </row>
    <row r="260" spans="1:22" s="48" customFormat="1">
      <c r="A260" s="98" t="s">
        <v>135</v>
      </c>
      <c r="B260" s="46" t="s">
        <v>181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36</v>
      </c>
      <c r="H260" s="47"/>
      <c r="I260" s="47">
        <v>11</v>
      </c>
      <c r="J260" s="47">
        <v>15</v>
      </c>
      <c r="K260" s="47">
        <f t="shared" ref="K260:K266" si="407">J260-I260+1</f>
        <v>5</v>
      </c>
      <c r="L260" s="47"/>
      <c r="M260" s="47">
        <v>30</v>
      </c>
      <c r="N260" s="50"/>
      <c r="O260" s="51">
        <f t="shared" ref="O260:O261" si="408">M260/6</f>
        <v>5</v>
      </c>
      <c r="Q260" s="52">
        <f t="shared" ref="Q260:Q266" si="409">IF(K260=0,0,L260)</f>
        <v>0</v>
      </c>
      <c r="R260" s="91">
        <f t="shared" ref="R260:R266" si="410">IF(K260=0,0,M260/1.5)</f>
        <v>20</v>
      </c>
      <c r="S260" s="52">
        <f t="shared" ref="S260:S266" si="411">P260+Q260+R260</f>
        <v>20</v>
      </c>
      <c r="T260" s="181"/>
      <c r="V260" s="85"/>
    </row>
    <row r="261" spans="1:22" s="48" customFormat="1">
      <c r="A261" s="98" t="s">
        <v>135</v>
      </c>
      <c r="B261" s="46" t="s">
        <v>184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37</v>
      </c>
      <c r="H261" s="47"/>
      <c r="I261" s="47">
        <v>11</v>
      </c>
      <c r="J261" s="47">
        <v>15</v>
      </c>
      <c r="K261" s="47">
        <f t="shared" si="407"/>
        <v>5</v>
      </c>
      <c r="L261" s="47"/>
      <c r="M261" s="47">
        <v>30</v>
      </c>
      <c r="N261" s="50"/>
      <c r="O261" s="51">
        <f t="shared" si="408"/>
        <v>5</v>
      </c>
      <c r="Q261" s="52">
        <f t="shared" si="409"/>
        <v>0</v>
      </c>
      <c r="R261" s="91">
        <f t="shared" si="410"/>
        <v>20</v>
      </c>
      <c r="S261" s="52">
        <f t="shared" si="411"/>
        <v>20</v>
      </c>
      <c r="T261" s="181"/>
      <c r="V261" s="85"/>
    </row>
    <row r="262" spans="1:22" s="48" customFormat="1">
      <c r="A262" s="98" t="s">
        <v>135</v>
      </c>
      <c r="B262" s="46" t="s">
        <v>282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36</v>
      </c>
      <c r="H262" s="47"/>
      <c r="I262" s="47">
        <v>6</v>
      </c>
      <c r="J262" s="47">
        <v>15</v>
      </c>
      <c r="K262" s="47">
        <f>J262-I262+1</f>
        <v>10</v>
      </c>
      <c r="L262" s="47"/>
      <c r="M262" s="47">
        <v>60</v>
      </c>
      <c r="N262" s="50"/>
      <c r="O262" s="51">
        <f>M262/6</f>
        <v>10</v>
      </c>
      <c r="Q262" s="52">
        <f>IF(K262=0,0,L262)</f>
        <v>0</v>
      </c>
      <c r="R262" s="91">
        <f>IF(K262=0,0,M262/1.5)</f>
        <v>40</v>
      </c>
      <c r="S262" s="52">
        <f>P262+Q262+R262</f>
        <v>40</v>
      </c>
      <c r="T262" s="181"/>
      <c r="V262" s="85"/>
    </row>
    <row r="263" spans="1:22" s="48" customFormat="1">
      <c r="A263" s="98" t="s">
        <v>135</v>
      </c>
      <c r="B263" s="46" t="s">
        <v>216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37</v>
      </c>
      <c r="H263" s="47"/>
      <c r="I263" s="47">
        <v>11</v>
      </c>
      <c r="J263" s="47">
        <v>15</v>
      </c>
      <c r="K263" s="47">
        <f>J263-I263+1</f>
        <v>5</v>
      </c>
      <c r="L263" s="47"/>
      <c r="M263" s="47">
        <v>30</v>
      </c>
      <c r="N263" s="50"/>
      <c r="O263" s="51">
        <f>M263/6</f>
        <v>5</v>
      </c>
      <c r="Q263" s="52">
        <f>IF(K263=0,0,L263)</f>
        <v>0</v>
      </c>
      <c r="R263" s="91">
        <f>IF(K263=0,0,M263/1.5)</f>
        <v>20</v>
      </c>
      <c r="S263" s="52">
        <f>P263+Q263+R263</f>
        <v>20</v>
      </c>
      <c r="T263" s="181"/>
      <c r="V263" s="85"/>
    </row>
    <row r="264" spans="1:22" s="48" customFormat="1">
      <c r="A264" s="98" t="s">
        <v>135</v>
      </c>
      <c r="B264" s="46" t="s">
        <v>292</v>
      </c>
      <c r="C264" s="47">
        <v>1</v>
      </c>
      <c r="D264" s="46" t="s">
        <v>104</v>
      </c>
      <c r="E264" s="48" t="s">
        <v>99</v>
      </c>
      <c r="F264" s="47">
        <v>6</v>
      </c>
      <c r="G264" s="49" t="s">
        <v>36</v>
      </c>
      <c r="H264" s="47"/>
      <c r="I264" s="47">
        <v>11</v>
      </c>
      <c r="J264" s="47">
        <v>23</v>
      </c>
      <c r="K264" s="47">
        <f>J264-I264+1</f>
        <v>13</v>
      </c>
      <c r="L264" s="47"/>
      <c r="M264" s="47">
        <v>60</v>
      </c>
      <c r="N264" s="50"/>
      <c r="O264" s="51">
        <f>M264/6</f>
        <v>10</v>
      </c>
      <c r="Q264" s="52">
        <f>IF(K264=0,0,L264)</f>
        <v>0</v>
      </c>
      <c r="R264" s="91">
        <f>IF(K264=0,0,M264/1.5)</f>
        <v>40</v>
      </c>
      <c r="S264" s="52">
        <f>P264+Q264+R264</f>
        <v>40</v>
      </c>
      <c r="T264" s="181"/>
      <c r="V264" s="85"/>
    </row>
    <row r="265" spans="1:22" s="27" customFormat="1">
      <c r="A265" s="98" t="s">
        <v>135</v>
      </c>
      <c r="B265" s="8" t="s">
        <v>153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1</v>
      </c>
      <c r="J265" s="9">
        <v>5</v>
      </c>
      <c r="K265" s="9">
        <f t="shared" si="407"/>
        <v>5</v>
      </c>
      <c r="L265" s="9"/>
      <c r="M265" s="9">
        <v>60</v>
      </c>
      <c r="N265" s="12"/>
      <c r="O265" s="13">
        <f t="shared" ref="O265:O267" si="412">M265/6</f>
        <v>10</v>
      </c>
      <c r="P265" s="14"/>
      <c r="Q265" s="15">
        <f t="shared" si="409"/>
        <v>0</v>
      </c>
      <c r="R265" s="16">
        <f t="shared" si="410"/>
        <v>40</v>
      </c>
      <c r="S265" s="15">
        <f t="shared" si="411"/>
        <v>40</v>
      </c>
      <c r="T265" s="177"/>
      <c r="V265" s="85"/>
    </row>
    <row r="266" spans="1:22" s="27" customFormat="1">
      <c r="A266" s="98" t="s">
        <v>135</v>
      </c>
      <c r="B266" s="8" t="s">
        <v>154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6</v>
      </c>
      <c r="J266" s="9">
        <v>10</v>
      </c>
      <c r="K266" s="9">
        <f t="shared" si="407"/>
        <v>5</v>
      </c>
      <c r="L266" s="9"/>
      <c r="M266" s="9">
        <v>60</v>
      </c>
      <c r="N266" s="12"/>
      <c r="O266" s="13">
        <f t="shared" si="412"/>
        <v>10</v>
      </c>
      <c r="P266" s="14"/>
      <c r="Q266" s="15">
        <f t="shared" si="409"/>
        <v>0</v>
      </c>
      <c r="R266" s="16">
        <f t="shared" si="410"/>
        <v>40</v>
      </c>
      <c r="S266" s="15">
        <f t="shared" si="411"/>
        <v>40</v>
      </c>
      <c r="T266" s="177"/>
      <c r="V266" s="85"/>
    </row>
    <row r="267" spans="1:22" s="27" customFormat="1">
      <c r="A267" s="98" t="s">
        <v>135</v>
      </c>
      <c r="B267" s="8" t="s">
        <v>284</v>
      </c>
      <c r="C267" s="9">
        <v>1</v>
      </c>
      <c r="D267" s="8" t="s">
        <v>104</v>
      </c>
      <c r="E267" s="14" t="s">
        <v>99</v>
      </c>
      <c r="F267" s="24">
        <v>7</v>
      </c>
      <c r="G267" s="11" t="s">
        <v>37</v>
      </c>
      <c r="H267" s="9"/>
      <c r="I267" s="9">
        <v>6</v>
      </c>
      <c r="J267" s="9">
        <v>15</v>
      </c>
      <c r="K267" s="9">
        <f t="shared" ref="K267" si="413">J267-I267+1</f>
        <v>10</v>
      </c>
      <c r="L267" s="9"/>
      <c r="M267" s="9">
        <v>60</v>
      </c>
      <c r="N267" s="12"/>
      <c r="O267" s="13">
        <f t="shared" si="412"/>
        <v>10</v>
      </c>
      <c r="P267" s="14"/>
      <c r="Q267" s="15">
        <f t="shared" ref="Q267" si="414">IF(K267=0,0,L267)</f>
        <v>0</v>
      </c>
      <c r="R267" s="16">
        <f t="shared" ref="R267" si="415">IF(K267=0,0,M267/1.5)</f>
        <v>40</v>
      </c>
      <c r="S267" s="15">
        <f t="shared" ref="S267" si="416">P267+Q267+R267</f>
        <v>40</v>
      </c>
      <c r="T267" s="177"/>
      <c r="V267" s="85"/>
    </row>
    <row r="268" spans="1:22" s="110" customFormat="1">
      <c r="A268" s="131"/>
      <c r="B268" s="100" t="s">
        <v>268</v>
      </c>
      <c r="C268" s="101">
        <v>2</v>
      </c>
      <c r="D268" s="100" t="s">
        <v>104</v>
      </c>
      <c r="E268" s="103" t="s">
        <v>267</v>
      </c>
      <c r="F268" s="104"/>
      <c r="G268" s="105"/>
      <c r="H268" s="101"/>
      <c r="I268" s="101"/>
      <c r="J268" s="101"/>
      <c r="K268" s="101">
        <f t="shared" ref="K268" si="417">J268-I268+1</f>
        <v>1</v>
      </c>
      <c r="L268" s="101"/>
      <c r="M268" s="101">
        <v>30</v>
      </c>
      <c r="N268" s="106"/>
      <c r="O268" s="107">
        <f>M268/6</f>
        <v>5</v>
      </c>
      <c r="P268" s="103"/>
      <c r="Q268" s="108">
        <f t="shared" ref="Q268" si="418">IF(K268=0,0,L268)</f>
        <v>0</v>
      </c>
      <c r="R268" s="109">
        <f t="shared" ref="R268" si="419">IF(K268=0,0,M268/1.5)</f>
        <v>20</v>
      </c>
      <c r="S268" s="108">
        <f t="shared" ref="S268" si="420">P268+Q268+R268</f>
        <v>20</v>
      </c>
      <c r="T268" s="177">
        <f>SUM(S251:S268)</f>
        <v>500</v>
      </c>
      <c r="V268" s="128"/>
    </row>
    <row r="269" spans="1:22" s="27" customFormat="1" ht="25.5">
      <c r="A269" s="3" t="s">
        <v>15</v>
      </c>
      <c r="B269" s="3" t="s">
        <v>16</v>
      </c>
      <c r="C269" s="4" t="s">
        <v>149</v>
      </c>
      <c r="D269" s="3" t="s">
        <v>17</v>
      </c>
      <c r="E269" s="3" t="s">
        <v>18</v>
      </c>
      <c r="F269" s="3" t="s">
        <v>19</v>
      </c>
      <c r="G269" s="3" t="s">
        <v>20</v>
      </c>
      <c r="H269" s="4" t="s">
        <v>1</v>
      </c>
      <c r="I269" s="3" t="s">
        <v>21</v>
      </c>
      <c r="J269" s="3" t="s">
        <v>22</v>
      </c>
      <c r="K269" s="4" t="s">
        <v>2</v>
      </c>
      <c r="L269" s="3" t="s">
        <v>33</v>
      </c>
      <c r="M269" s="3" t="s">
        <v>34</v>
      </c>
      <c r="N269" s="5" t="s">
        <v>3</v>
      </c>
      <c r="O269" s="5" t="s">
        <v>4</v>
      </c>
      <c r="P269" s="4" t="s">
        <v>32</v>
      </c>
      <c r="Q269" s="3" t="s">
        <v>5</v>
      </c>
      <c r="R269" s="3" t="s">
        <v>6</v>
      </c>
      <c r="S269" s="6" t="s">
        <v>7</v>
      </c>
      <c r="T269" s="179"/>
      <c r="U269" s="84" t="s">
        <v>105</v>
      </c>
      <c r="V269" s="84" t="s">
        <v>106</v>
      </c>
    </row>
    <row r="270" spans="1:22" s="27" customFormat="1">
      <c r="A270" s="98" t="s">
        <v>250</v>
      </c>
      <c r="B270" s="8" t="s">
        <v>145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75</v>
      </c>
      <c r="H270" s="9"/>
      <c r="I270" s="9">
        <v>1</v>
      </c>
      <c r="J270" s="9">
        <v>10</v>
      </c>
      <c r="K270" s="9">
        <f t="shared" ref="K270:K280" si="421">J270-I270+1</f>
        <v>10</v>
      </c>
      <c r="L270" s="9">
        <v>30</v>
      </c>
      <c r="M270" s="9"/>
      <c r="N270" s="12"/>
      <c r="O270" s="13">
        <f t="shared" ref="O270:O280" si="422">M270/6</f>
        <v>0</v>
      </c>
      <c r="P270" s="14"/>
      <c r="Q270" s="15">
        <f t="shared" ref="Q270:Q280" si="423">IF(K270=0,0,L270)</f>
        <v>30</v>
      </c>
      <c r="R270" s="16">
        <f t="shared" ref="R270:R280" si="424">IF(K270=0,0,M270/1.5)</f>
        <v>0</v>
      </c>
      <c r="S270" s="15">
        <f t="shared" ref="S270:S280" si="425">P270+Q270+R270</f>
        <v>30</v>
      </c>
      <c r="T270" s="177"/>
      <c r="V270" s="85"/>
    </row>
    <row r="271" spans="1:22" s="27" customFormat="1">
      <c r="A271" s="98" t="s">
        <v>251</v>
      </c>
      <c r="B271" s="8" t="s">
        <v>146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83</v>
      </c>
      <c r="H271" s="9"/>
      <c r="I271" s="9">
        <v>1</v>
      </c>
      <c r="J271" s="9">
        <v>10</v>
      </c>
      <c r="K271" s="9">
        <f t="shared" si="421"/>
        <v>10</v>
      </c>
      <c r="L271" s="9">
        <v>30</v>
      </c>
      <c r="M271" s="9"/>
      <c r="N271" s="12"/>
      <c r="O271" s="13">
        <f t="shared" si="422"/>
        <v>0</v>
      </c>
      <c r="P271" s="14"/>
      <c r="Q271" s="15">
        <f t="shared" si="423"/>
        <v>30</v>
      </c>
      <c r="R271" s="16">
        <f t="shared" si="424"/>
        <v>0</v>
      </c>
      <c r="S271" s="15">
        <f t="shared" si="425"/>
        <v>30</v>
      </c>
      <c r="T271" s="177"/>
      <c r="V271" s="85"/>
    </row>
    <row r="272" spans="1:22" s="27" customFormat="1">
      <c r="A272" s="98" t="s">
        <v>250</v>
      </c>
      <c r="B272" s="8" t="s">
        <v>160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139</v>
      </c>
      <c r="H272" s="9"/>
      <c r="I272" s="9">
        <v>1</v>
      </c>
      <c r="J272" s="9">
        <v>10</v>
      </c>
      <c r="K272" s="9">
        <f t="shared" si="421"/>
        <v>10</v>
      </c>
      <c r="L272" s="9">
        <v>30</v>
      </c>
      <c r="M272" s="9"/>
      <c r="N272" s="12"/>
      <c r="O272" s="13">
        <f t="shared" si="422"/>
        <v>0</v>
      </c>
      <c r="P272" s="14"/>
      <c r="Q272" s="15">
        <f t="shared" si="423"/>
        <v>30</v>
      </c>
      <c r="R272" s="16">
        <f t="shared" si="424"/>
        <v>0</v>
      </c>
      <c r="S272" s="15">
        <f t="shared" si="425"/>
        <v>30</v>
      </c>
      <c r="T272" s="177"/>
      <c r="V272" s="85"/>
    </row>
    <row r="273" spans="1:22" s="48" customFormat="1">
      <c r="A273" s="98" t="s">
        <v>132</v>
      </c>
      <c r="B273" s="46" t="s">
        <v>225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206</v>
      </c>
      <c r="H273" s="47"/>
      <c r="I273" s="47">
        <v>11</v>
      </c>
      <c r="J273" s="47">
        <v>15</v>
      </c>
      <c r="K273" s="47">
        <f t="shared" si="421"/>
        <v>5</v>
      </c>
      <c r="L273" s="47"/>
      <c r="M273" s="47">
        <v>60</v>
      </c>
      <c r="N273" s="50"/>
      <c r="O273" s="51">
        <f t="shared" si="422"/>
        <v>10</v>
      </c>
      <c r="Q273" s="52">
        <f t="shared" si="423"/>
        <v>0</v>
      </c>
      <c r="R273" s="91">
        <f t="shared" si="424"/>
        <v>40</v>
      </c>
      <c r="S273" s="52">
        <f t="shared" si="425"/>
        <v>40</v>
      </c>
      <c r="T273" s="181"/>
      <c r="V273" s="85"/>
    </row>
    <row r="274" spans="1:22" s="48" customFormat="1">
      <c r="A274" s="98" t="s">
        <v>132</v>
      </c>
      <c r="B274" s="46" t="s">
        <v>226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215</v>
      </c>
      <c r="H274" s="47"/>
      <c r="I274" s="47">
        <v>11</v>
      </c>
      <c r="J274" s="47">
        <v>15</v>
      </c>
      <c r="K274" s="47">
        <f t="shared" si="421"/>
        <v>5</v>
      </c>
      <c r="L274" s="47"/>
      <c r="M274" s="47">
        <v>60</v>
      </c>
      <c r="N274" s="50"/>
      <c r="O274" s="51">
        <f t="shared" si="422"/>
        <v>10</v>
      </c>
      <c r="Q274" s="52">
        <f t="shared" si="423"/>
        <v>0</v>
      </c>
      <c r="R274" s="91">
        <f t="shared" si="424"/>
        <v>40</v>
      </c>
      <c r="S274" s="52">
        <f t="shared" si="425"/>
        <v>40</v>
      </c>
      <c r="T274" s="181"/>
      <c r="V274" s="85"/>
    </row>
    <row r="275" spans="1:22" s="48" customFormat="1">
      <c r="A275" s="98" t="s">
        <v>132</v>
      </c>
      <c r="B275" s="46" t="s">
        <v>227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206</v>
      </c>
      <c r="H275" s="47"/>
      <c r="I275" s="47">
        <v>1</v>
      </c>
      <c r="J275" s="47">
        <v>5</v>
      </c>
      <c r="K275" s="47">
        <f t="shared" si="421"/>
        <v>5</v>
      </c>
      <c r="L275" s="47"/>
      <c r="M275" s="47">
        <v>60</v>
      </c>
      <c r="N275" s="50"/>
      <c r="O275" s="51">
        <f t="shared" si="422"/>
        <v>10</v>
      </c>
      <c r="Q275" s="52">
        <f t="shared" si="423"/>
        <v>0</v>
      </c>
      <c r="R275" s="91">
        <f t="shared" si="424"/>
        <v>40</v>
      </c>
      <c r="S275" s="52">
        <f t="shared" si="425"/>
        <v>40</v>
      </c>
      <c r="T275" s="181"/>
      <c r="V275" s="85"/>
    </row>
    <row r="276" spans="1:22" s="48" customFormat="1">
      <c r="A276" s="98" t="s">
        <v>132</v>
      </c>
      <c r="B276" s="46" t="s">
        <v>228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215</v>
      </c>
      <c r="H276" s="47"/>
      <c r="I276" s="47">
        <v>1</v>
      </c>
      <c r="J276" s="47">
        <v>5</v>
      </c>
      <c r="K276" s="47">
        <f t="shared" si="421"/>
        <v>5</v>
      </c>
      <c r="L276" s="47"/>
      <c r="M276" s="47">
        <v>60</v>
      </c>
      <c r="N276" s="50"/>
      <c r="O276" s="51">
        <f t="shared" si="422"/>
        <v>10</v>
      </c>
      <c r="Q276" s="52">
        <f t="shared" si="423"/>
        <v>0</v>
      </c>
      <c r="R276" s="91">
        <f t="shared" si="424"/>
        <v>40</v>
      </c>
      <c r="S276" s="52">
        <f t="shared" si="425"/>
        <v>40</v>
      </c>
      <c r="T276" s="181"/>
      <c r="V276" s="85"/>
    </row>
    <row r="277" spans="1:22" s="14" customFormat="1">
      <c r="A277" s="186" t="s">
        <v>134</v>
      </c>
      <c r="B277" s="8" t="s">
        <v>366</v>
      </c>
      <c r="C277" s="9">
        <v>1</v>
      </c>
      <c r="D277" s="8" t="s">
        <v>40</v>
      </c>
      <c r="E277" s="14" t="s">
        <v>345</v>
      </c>
      <c r="F277" s="9">
        <v>5</v>
      </c>
      <c r="G277" s="11" t="s">
        <v>36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14" customFormat="1">
      <c r="A278" s="186" t="s">
        <v>134</v>
      </c>
      <c r="B278" s="8" t="s">
        <v>367</v>
      </c>
      <c r="C278" s="9">
        <v>1</v>
      </c>
      <c r="D278" s="8" t="s">
        <v>40</v>
      </c>
      <c r="E278" s="14" t="s">
        <v>345</v>
      </c>
      <c r="F278" s="9">
        <v>5</v>
      </c>
      <c r="G278" s="11" t="s">
        <v>37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27" customFormat="1">
      <c r="A279" s="98" t="s">
        <v>252</v>
      </c>
      <c r="B279" s="8" t="s">
        <v>178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75</v>
      </c>
      <c r="H279" s="9"/>
      <c r="I279" s="9">
        <v>1</v>
      </c>
      <c r="J279" s="9">
        <v>10</v>
      </c>
      <c r="K279" s="9">
        <f t="shared" si="421"/>
        <v>10</v>
      </c>
      <c r="L279" s="9">
        <v>30</v>
      </c>
      <c r="M279" s="9"/>
      <c r="N279" s="12"/>
      <c r="O279" s="13">
        <f t="shared" si="422"/>
        <v>0</v>
      </c>
      <c r="P279" s="14"/>
      <c r="Q279" s="15">
        <f t="shared" si="423"/>
        <v>30</v>
      </c>
      <c r="R279" s="16">
        <f t="shared" si="424"/>
        <v>0</v>
      </c>
      <c r="S279" s="15">
        <f t="shared" si="425"/>
        <v>30</v>
      </c>
      <c r="T279" s="177"/>
      <c r="V279" s="85"/>
    </row>
    <row r="280" spans="1:22" s="27" customFormat="1">
      <c r="A280" s="7" t="s">
        <v>251</v>
      </c>
      <c r="B280" s="8" t="s">
        <v>179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83</v>
      </c>
      <c r="H280" s="9"/>
      <c r="I280" s="9">
        <v>1</v>
      </c>
      <c r="J280" s="9">
        <v>10</v>
      </c>
      <c r="K280" s="9">
        <f t="shared" si="421"/>
        <v>10</v>
      </c>
      <c r="L280" s="9">
        <v>30</v>
      </c>
      <c r="M280" s="9"/>
      <c r="N280" s="12"/>
      <c r="O280" s="13">
        <f t="shared" si="422"/>
        <v>0</v>
      </c>
      <c r="P280" s="14"/>
      <c r="Q280" s="15">
        <f t="shared" si="423"/>
        <v>30</v>
      </c>
      <c r="R280" s="16">
        <f t="shared" si="424"/>
        <v>0</v>
      </c>
      <c r="S280" s="15">
        <f t="shared" si="425"/>
        <v>30</v>
      </c>
      <c r="T280" s="177"/>
      <c r="V280" s="85"/>
    </row>
    <row r="281" spans="1:22" s="27" customFormat="1">
      <c r="A281" s="98" t="s">
        <v>135</v>
      </c>
      <c r="B281" s="8" t="s">
        <v>289</v>
      </c>
      <c r="C281" s="9">
        <v>1</v>
      </c>
      <c r="D281" s="8" t="s">
        <v>40</v>
      </c>
      <c r="E281" s="14" t="s">
        <v>99</v>
      </c>
      <c r="F281" s="24" t="s">
        <v>290</v>
      </c>
      <c r="G281" s="11" t="s">
        <v>36</v>
      </c>
      <c r="H281" s="9"/>
      <c r="I281" s="9">
        <v>6</v>
      </c>
      <c r="J281" s="9">
        <v>15</v>
      </c>
      <c r="K281" s="9">
        <f>J281-I281+1</f>
        <v>10</v>
      </c>
      <c r="L281" s="9"/>
      <c r="M281" s="9">
        <v>60</v>
      </c>
      <c r="N281" s="12"/>
      <c r="O281" s="13">
        <f>M281/6</f>
        <v>10</v>
      </c>
      <c r="P281" s="14"/>
      <c r="Q281" s="15">
        <f>IF(K281=0,0,L281)</f>
        <v>0</v>
      </c>
      <c r="R281" s="16">
        <f>IF(K281=0,0,M281/1.5)</f>
        <v>40</v>
      </c>
      <c r="S281" s="15">
        <f>P281+Q281+R281</f>
        <v>40</v>
      </c>
      <c r="T281" s="177"/>
      <c r="V281" s="85"/>
    </row>
    <row r="282" spans="1:22" s="27" customFormat="1">
      <c r="A282" s="98" t="s">
        <v>135</v>
      </c>
      <c r="B282" s="8" t="s">
        <v>291</v>
      </c>
      <c r="C282" s="9">
        <v>1</v>
      </c>
      <c r="D282" s="8" t="s">
        <v>40</v>
      </c>
      <c r="E282" s="14" t="s">
        <v>99</v>
      </c>
      <c r="F282" s="24" t="s">
        <v>290</v>
      </c>
      <c r="G282" s="11" t="s">
        <v>37</v>
      </c>
      <c r="H282" s="9"/>
      <c r="I282" s="9">
        <v>6</v>
      </c>
      <c r="J282" s="9">
        <v>15</v>
      </c>
      <c r="K282" s="9">
        <f t="shared" ref="K282" si="426">J282-I282+1</f>
        <v>10</v>
      </c>
      <c r="L282" s="9"/>
      <c r="M282" s="9">
        <v>60</v>
      </c>
      <c r="N282" s="12"/>
      <c r="O282" s="13">
        <f>M282/6</f>
        <v>10</v>
      </c>
      <c r="P282" s="14"/>
      <c r="Q282" s="15">
        <f t="shared" ref="Q282" si="427">IF(K282=0,0,L282)</f>
        <v>0</v>
      </c>
      <c r="R282" s="16">
        <f t="shared" ref="R282" si="428">IF(K282=0,0,M282/1.5)</f>
        <v>40</v>
      </c>
      <c r="S282" s="15">
        <f t="shared" ref="S282" si="429">P282+Q282+R282</f>
        <v>40</v>
      </c>
      <c r="T282" s="177"/>
      <c r="V282" s="85"/>
    </row>
    <row r="283" spans="1:22" s="27" customFormat="1">
      <c r="A283" s="7"/>
      <c r="B283" s="100" t="s">
        <v>157</v>
      </c>
      <c r="C283" s="101">
        <v>2</v>
      </c>
      <c r="D283" s="8" t="s">
        <v>40</v>
      </c>
      <c r="E283" s="103" t="s">
        <v>254</v>
      </c>
      <c r="F283" s="105"/>
      <c r="G283" s="105"/>
      <c r="H283" s="101"/>
      <c r="I283" s="101"/>
      <c r="J283" s="101">
        <v>19</v>
      </c>
      <c r="K283" s="101">
        <f>J283-I283+1</f>
        <v>20</v>
      </c>
      <c r="L283" s="101"/>
      <c r="M283" s="101">
        <v>120</v>
      </c>
      <c r="N283" s="106">
        <f>L283/K283</f>
        <v>0</v>
      </c>
      <c r="O283" s="107">
        <f>M283/5</f>
        <v>24</v>
      </c>
      <c r="P283" s="103"/>
      <c r="Q283" s="108">
        <f>IF(K283=0,0,L283)</f>
        <v>0</v>
      </c>
      <c r="R283" s="109">
        <f>IF(K283=0,0,M283/1.5)</f>
        <v>80</v>
      </c>
      <c r="S283" s="108">
        <f>P283+Q283+R283</f>
        <v>80</v>
      </c>
      <c r="T283" s="177">
        <f>SUM(S270:S283)</f>
        <v>510</v>
      </c>
    </row>
    <row r="284" spans="1:22" s="27" customFormat="1" ht="25.5">
      <c r="A284" s="3" t="s">
        <v>15</v>
      </c>
      <c r="B284" s="3" t="s">
        <v>16</v>
      </c>
      <c r="C284" s="4" t="s">
        <v>149</v>
      </c>
      <c r="D284" s="3" t="s">
        <v>17</v>
      </c>
      <c r="E284" s="3" t="s">
        <v>18</v>
      </c>
      <c r="F284" s="3" t="s">
        <v>19</v>
      </c>
      <c r="G284" s="3" t="s">
        <v>20</v>
      </c>
      <c r="H284" s="4" t="s">
        <v>1</v>
      </c>
      <c r="I284" s="3" t="s">
        <v>21</v>
      </c>
      <c r="J284" s="3" t="s">
        <v>22</v>
      </c>
      <c r="K284" s="4" t="s">
        <v>2</v>
      </c>
      <c r="L284" s="3" t="s">
        <v>33</v>
      </c>
      <c r="M284" s="3" t="s">
        <v>34</v>
      </c>
      <c r="N284" s="5" t="s">
        <v>3</v>
      </c>
      <c r="O284" s="5" t="s">
        <v>4</v>
      </c>
      <c r="P284" s="4" t="s">
        <v>32</v>
      </c>
      <c r="Q284" s="3" t="s">
        <v>5</v>
      </c>
      <c r="R284" s="3" t="s">
        <v>6</v>
      </c>
      <c r="S284" s="6" t="s">
        <v>7</v>
      </c>
      <c r="T284" s="179"/>
      <c r="U284" s="84" t="s">
        <v>105</v>
      </c>
      <c r="V284" s="84" t="s">
        <v>106</v>
      </c>
    </row>
    <row r="285" spans="1:22" s="48" customFormat="1">
      <c r="A285" s="45"/>
      <c r="B285" s="46" t="s">
        <v>155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206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48" customFormat="1">
      <c r="A286" s="45"/>
      <c r="B286" s="46" t="s">
        <v>156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215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27" customFormat="1">
      <c r="A287" s="98"/>
      <c r="B287" s="8" t="s">
        <v>155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156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145</v>
      </c>
      <c r="C289" s="9">
        <v>1</v>
      </c>
      <c r="D289" s="8" t="s">
        <v>27</v>
      </c>
      <c r="E289" s="14" t="s">
        <v>230</v>
      </c>
      <c r="F289" s="24"/>
      <c r="G289" s="11"/>
      <c r="H289" s="9"/>
      <c r="I289" s="9">
        <v>1</v>
      </c>
      <c r="J289" s="9">
        <v>10</v>
      </c>
      <c r="K289" s="9">
        <f t="shared" ref="K289" si="430">J289-I289+1</f>
        <v>10</v>
      </c>
      <c r="L289" s="9">
        <v>15</v>
      </c>
      <c r="M289" s="9"/>
      <c r="N289" s="12"/>
      <c r="O289" s="13">
        <f t="shared" ref="O289" si="431">M289/6</f>
        <v>0</v>
      </c>
      <c r="P289" s="14"/>
      <c r="Q289" s="15">
        <f t="shared" ref="Q289" si="432">IF(K289=0,0,L289)</f>
        <v>15</v>
      </c>
      <c r="R289" s="16">
        <f t="shared" ref="R289" si="433">IF(K289=0,0,M289/1.5)</f>
        <v>0</v>
      </c>
      <c r="S289" s="15">
        <f t="shared" ref="S289" si="434">P289+Q289+R289</f>
        <v>15</v>
      </c>
      <c r="T289" s="177"/>
      <c r="V289" s="85"/>
    </row>
    <row r="290" spans="1:22" s="27" customFormat="1">
      <c r="A290" s="98"/>
      <c r="B290" s="8" t="s">
        <v>232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ref="K290:K291" si="435">J290-I290+1</f>
        <v>10</v>
      </c>
      <c r="L290" s="9">
        <v>15</v>
      </c>
      <c r="M290" s="9"/>
      <c r="N290" s="12"/>
      <c r="O290" s="13">
        <f t="shared" ref="O290:O291" si="436">M290/6</f>
        <v>0</v>
      </c>
      <c r="P290" s="14"/>
      <c r="Q290" s="15">
        <f t="shared" ref="Q290:Q291" si="437">IF(K290=0,0,L290)</f>
        <v>15</v>
      </c>
      <c r="R290" s="16">
        <f t="shared" ref="R290:R291" si="438">IF(K290=0,0,M290/1.5)</f>
        <v>0</v>
      </c>
      <c r="S290" s="15">
        <f t="shared" ref="S290:S291" si="439">P290+Q290+R290</f>
        <v>15</v>
      </c>
      <c r="T290" s="177"/>
      <c r="V290" s="85"/>
    </row>
    <row r="291" spans="1:22" s="27" customFormat="1">
      <c r="A291" s="98"/>
      <c r="B291" s="8" t="s">
        <v>233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si="435"/>
        <v>10</v>
      </c>
      <c r="L291" s="9">
        <v>15</v>
      </c>
      <c r="M291" s="9"/>
      <c r="N291" s="12"/>
      <c r="O291" s="13">
        <f t="shared" si="436"/>
        <v>0</v>
      </c>
      <c r="P291" s="14"/>
      <c r="Q291" s="15">
        <f t="shared" si="437"/>
        <v>15</v>
      </c>
      <c r="R291" s="16">
        <f t="shared" si="438"/>
        <v>0</v>
      </c>
      <c r="S291" s="15">
        <f t="shared" si="439"/>
        <v>15</v>
      </c>
      <c r="T291" s="177"/>
      <c r="V291" s="85"/>
    </row>
    <row r="292" spans="1:22" s="14" customFormat="1">
      <c r="A292" s="186" t="s">
        <v>135</v>
      </c>
      <c r="B292" s="8" t="s">
        <v>336</v>
      </c>
      <c r="C292" s="9">
        <v>1</v>
      </c>
      <c r="D292" s="8" t="s">
        <v>27</v>
      </c>
      <c r="E292" s="14" t="s">
        <v>342</v>
      </c>
      <c r="F292" s="9">
        <v>7</v>
      </c>
      <c r="G292" s="11" t="s">
        <v>36</v>
      </c>
      <c r="H292" s="9"/>
      <c r="I292" s="9">
        <v>16</v>
      </c>
      <c r="J292" s="9">
        <v>23</v>
      </c>
      <c r="K292" s="9">
        <f>J292-I292+1</f>
        <v>8</v>
      </c>
      <c r="L292" s="9"/>
      <c r="M292" s="9">
        <v>30</v>
      </c>
      <c r="N292" s="12"/>
      <c r="O292" s="13">
        <f>M292/6</f>
        <v>5</v>
      </c>
      <c r="Q292" s="15">
        <f>IF(K292=0,0,L292)</f>
        <v>0</v>
      </c>
      <c r="R292" s="16">
        <f>IF(K292=0,0,M292/1.5)</f>
        <v>20</v>
      </c>
      <c r="S292" s="15">
        <f>P292+Q292+R292</f>
        <v>20</v>
      </c>
      <c r="T292" s="177"/>
      <c r="V292" s="187"/>
    </row>
    <row r="293" spans="1:22" s="14" customFormat="1">
      <c r="A293" s="186" t="s">
        <v>135</v>
      </c>
      <c r="B293" s="8" t="s">
        <v>337</v>
      </c>
      <c r="C293" s="9">
        <v>1</v>
      </c>
      <c r="D293" s="8" t="s">
        <v>27</v>
      </c>
      <c r="E293" s="14" t="s">
        <v>342</v>
      </c>
      <c r="F293" s="9">
        <v>7</v>
      </c>
      <c r="G293" s="11" t="s">
        <v>37</v>
      </c>
      <c r="H293" s="9"/>
      <c r="I293" s="9">
        <v>16</v>
      </c>
      <c r="J293" s="9">
        <v>23</v>
      </c>
      <c r="K293" s="9">
        <f>J293-I293+1</f>
        <v>8</v>
      </c>
      <c r="L293" s="9"/>
      <c r="M293" s="9">
        <v>30</v>
      </c>
      <c r="N293" s="12"/>
      <c r="O293" s="13">
        <f>M293/6</f>
        <v>5</v>
      </c>
      <c r="Q293" s="15">
        <f>IF(K293=0,0,L293)</f>
        <v>0</v>
      </c>
      <c r="R293" s="16">
        <f>IF(K293=0,0,M293/1.5)</f>
        <v>20</v>
      </c>
      <c r="S293" s="15">
        <f>P293+Q293+R293</f>
        <v>20</v>
      </c>
      <c r="T293" s="177"/>
      <c r="V293" s="187"/>
    </row>
    <row r="294" spans="1:22" s="27" customFormat="1">
      <c r="A294" s="98"/>
      <c r="B294" s="100" t="s">
        <v>269</v>
      </c>
      <c r="C294" s="101">
        <v>2</v>
      </c>
      <c r="D294" s="100" t="s">
        <v>27</v>
      </c>
      <c r="E294" s="103" t="s">
        <v>113</v>
      </c>
      <c r="F294" s="104"/>
      <c r="G294" s="105"/>
      <c r="H294" s="101"/>
      <c r="I294" s="101"/>
      <c r="J294" s="101"/>
      <c r="K294" s="101">
        <f t="shared" ref="K294:K296" si="440">J294-I294+1</f>
        <v>1</v>
      </c>
      <c r="L294" s="101">
        <v>120</v>
      </c>
      <c r="M294" s="101"/>
      <c r="N294" s="106"/>
      <c r="O294" s="107">
        <f>M294/6</f>
        <v>0</v>
      </c>
      <c r="P294" s="103"/>
      <c r="Q294" s="108">
        <f>IF(K294=0,0,L294)</f>
        <v>120</v>
      </c>
      <c r="R294" s="109">
        <f t="shared" ref="R294:R296" si="441">IF(K294=0,0,M294/1.5)</f>
        <v>0</v>
      </c>
      <c r="S294" s="108">
        <f t="shared" ref="S294:S296" si="442">P294+Q294+R294</f>
        <v>120</v>
      </c>
      <c r="T294" s="177"/>
      <c r="V294" s="85"/>
    </row>
    <row r="295" spans="1:22" s="27" customFormat="1">
      <c r="A295" s="98"/>
      <c r="B295" s="100" t="s">
        <v>269</v>
      </c>
      <c r="C295" s="101">
        <v>2</v>
      </c>
      <c r="D295" s="100" t="s">
        <v>27</v>
      </c>
      <c r="E295" s="103" t="s">
        <v>229</v>
      </c>
      <c r="F295" s="104"/>
      <c r="G295" s="105"/>
      <c r="H295" s="101"/>
      <c r="I295" s="101"/>
      <c r="J295" s="101"/>
      <c r="K295" s="101">
        <f t="shared" si="440"/>
        <v>1</v>
      </c>
      <c r="L295" s="101">
        <v>45</v>
      </c>
      <c r="M295" s="101"/>
      <c r="N295" s="106"/>
      <c r="O295" s="107">
        <f>M295/6</f>
        <v>0</v>
      </c>
      <c r="P295" s="103"/>
      <c r="Q295" s="108">
        <v>30</v>
      </c>
      <c r="R295" s="109">
        <f t="shared" si="441"/>
        <v>0</v>
      </c>
      <c r="S295" s="108">
        <f t="shared" si="442"/>
        <v>30</v>
      </c>
      <c r="T295" s="177"/>
      <c r="V295" s="85"/>
    </row>
    <row r="296" spans="1:22" s="27" customFormat="1">
      <c r="A296" s="98"/>
      <c r="B296" s="100" t="s">
        <v>270</v>
      </c>
      <c r="C296" s="101">
        <v>2</v>
      </c>
      <c r="D296" s="100" t="s">
        <v>27</v>
      </c>
      <c r="E296" s="103" t="s">
        <v>113</v>
      </c>
      <c r="F296" s="104"/>
      <c r="G296" s="105"/>
      <c r="H296" s="101"/>
      <c r="I296" s="101"/>
      <c r="J296" s="101"/>
      <c r="K296" s="101">
        <f t="shared" si="440"/>
        <v>1</v>
      </c>
      <c r="L296" s="101">
        <v>90</v>
      </c>
      <c r="M296" s="101"/>
      <c r="N296" s="106"/>
      <c r="O296" s="107">
        <f>M296/6</f>
        <v>0</v>
      </c>
      <c r="P296" s="103"/>
      <c r="Q296" s="108">
        <f>IF(K296=0,0,L296)</f>
        <v>90</v>
      </c>
      <c r="R296" s="109">
        <f t="shared" si="441"/>
        <v>0</v>
      </c>
      <c r="S296" s="108">
        <f t="shared" si="442"/>
        <v>90</v>
      </c>
      <c r="T296" s="177">
        <f>SUM(S285:S296)</f>
        <v>475</v>
      </c>
      <c r="V296" s="85"/>
    </row>
    <row r="297" spans="1:22" s="27" customFormat="1" ht="25.5">
      <c r="A297" s="3" t="s">
        <v>15</v>
      </c>
      <c r="B297" s="3" t="s">
        <v>16</v>
      </c>
      <c r="C297" s="4" t="s">
        <v>149</v>
      </c>
      <c r="D297" s="3" t="s">
        <v>17</v>
      </c>
      <c r="E297" s="3" t="s">
        <v>18</v>
      </c>
      <c r="F297" s="3" t="s">
        <v>19</v>
      </c>
      <c r="G297" s="3" t="s">
        <v>20</v>
      </c>
      <c r="H297" s="4" t="s">
        <v>1</v>
      </c>
      <c r="I297" s="3" t="s">
        <v>21</v>
      </c>
      <c r="J297" s="3" t="s">
        <v>22</v>
      </c>
      <c r="K297" s="4" t="s">
        <v>2</v>
      </c>
      <c r="L297" s="3" t="s">
        <v>33</v>
      </c>
      <c r="M297" s="3" t="s">
        <v>34</v>
      </c>
      <c r="N297" s="5" t="s">
        <v>3</v>
      </c>
      <c r="O297" s="5" t="s">
        <v>4</v>
      </c>
      <c r="P297" s="4" t="s">
        <v>32</v>
      </c>
      <c r="Q297" s="3" t="s">
        <v>5</v>
      </c>
      <c r="R297" s="3" t="s">
        <v>6</v>
      </c>
      <c r="S297" s="6" t="s">
        <v>7</v>
      </c>
      <c r="T297" s="179"/>
      <c r="U297" s="84" t="s">
        <v>105</v>
      </c>
      <c r="V297" s="84" t="s">
        <v>106</v>
      </c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276</v>
      </c>
      <c r="F298" s="24">
        <v>2</v>
      </c>
      <c r="G298" s="11" t="s">
        <v>36</v>
      </c>
      <c r="H298" s="9"/>
      <c r="I298" s="9">
        <v>11</v>
      </c>
      <c r="J298" s="9">
        <v>15</v>
      </c>
      <c r="K298" s="9">
        <f t="shared" ref="K298" si="443">J298-I298+1</f>
        <v>5</v>
      </c>
      <c r="L298" s="9"/>
      <c r="M298" s="9">
        <v>30</v>
      </c>
      <c r="N298" s="12"/>
      <c r="O298" s="13">
        <f t="shared" ref="O298" si="444">M298/6</f>
        <v>5</v>
      </c>
      <c r="P298" s="14"/>
      <c r="Q298" s="15">
        <f t="shared" ref="Q298" si="445">IF(K298=0,0,L298)</f>
        <v>0</v>
      </c>
      <c r="R298" s="16">
        <f t="shared" ref="R298" si="446">IF(K298=0,0,M298/1.5)</f>
        <v>20</v>
      </c>
      <c r="S298" s="15">
        <f t="shared" ref="S298" si="447">P298+Q298+R298</f>
        <v>20</v>
      </c>
      <c r="T298" s="177"/>
      <c r="V298" s="85"/>
    </row>
    <row r="299" spans="1:22" s="27" customFormat="1">
      <c r="A299" s="98" t="s">
        <v>134</v>
      </c>
      <c r="B299" s="8" t="s">
        <v>175</v>
      </c>
      <c r="C299" s="9">
        <v>1</v>
      </c>
      <c r="D299" s="8" t="s">
        <v>31</v>
      </c>
      <c r="E299" s="14" t="s">
        <v>277</v>
      </c>
      <c r="F299" s="24">
        <v>2</v>
      </c>
      <c r="G299" s="11" t="s">
        <v>37</v>
      </c>
      <c r="H299" s="9"/>
      <c r="I299" s="9">
        <v>11</v>
      </c>
      <c r="J299" s="9">
        <v>15</v>
      </c>
      <c r="K299" s="9">
        <f t="shared" ref="K299" si="448">J299-I299+1</f>
        <v>5</v>
      </c>
      <c r="L299" s="9"/>
      <c r="M299" s="9">
        <v>30</v>
      </c>
      <c r="N299" s="12"/>
      <c r="O299" s="13">
        <f t="shared" ref="O299" si="449">M299/6</f>
        <v>5</v>
      </c>
      <c r="P299" s="14"/>
      <c r="Q299" s="15">
        <f t="shared" ref="Q299" si="450">IF(K299=0,0,L299)</f>
        <v>0</v>
      </c>
      <c r="R299" s="16">
        <f t="shared" ref="R299" si="451">IF(K299=0,0,M299/1.5)</f>
        <v>20</v>
      </c>
      <c r="S299" s="15">
        <f t="shared" ref="S299" si="452">P299+Q299+R299</f>
        <v>20</v>
      </c>
      <c r="T299" s="177"/>
      <c r="V299" s="85"/>
    </row>
    <row r="300" spans="1:22" s="48" customFormat="1">
      <c r="A300" s="98" t="s">
        <v>134</v>
      </c>
      <c r="B300" s="46" t="s">
        <v>378</v>
      </c>
      <c r="C300" s="47">
        <v>1</v>
      </c>
      <c r="D300" s="46" t="s">
        <v>31</v>
      </c>
      <c r="E300" s="48" t="s">
        <v>345</v>
      </c>
      <c r="F300" s="47">
        <v>2</v>
      </c>
      <c r="G300" s="49" t="s">
        <v>36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98" t="s">
        <v>134</v>
      </c>
      <c r="B301" s="46" t="s">
        <v>379</v>
      </c>
      <c r="C301" s="47">
        <v>1</v>
      </c>
      <c r="D301" s="46" t="s">
        <v>31</v>
      </c>
      <c r="E301" s="48" t="s">
        <v>345</v>
      </c>
      <c r="F301" s="47">
        <v>2</v>
      </c>
      <c r="G301" s="49" t="s">
        <v>37</v>
      </c>
      <c r="H301" s="47"/>
      <c r="I301" s="47">
        <v>16</v>
      </c>
      <c r="J301" s="47">
        <v>23</v>
      </c>
      <c r="K301" s="47">
        <f>J301-I301+1</f>
        <v>8</v>
      </c>
      <c r="L301" s="47"/>
      <c r="M301" s="47">
        <v>30</v>
      </c>
      <c r="N301" s="50"/>
      <c r="O301" s="51">
        <f>M301/6</f>
        <v>5</v>
      </c>
      <c r="Q301" s="52">
        <f>IF(K301=0,0,L301)</f>
        <v>0</v>
      </c>
      <c r="R301" s="91">
        <f>IF(K301=0,0,M301/1.5)</f>
        <v>20</v>
      </c>
      <c r="S301" s="52">
        <f>P301+Q301+R301</f>
        <v>20</v>
      </c>
      <c r="T301" s="181"/>
      <c r="V301" s="85"/>
    </row>
    <row r="302" spans="1:22" s="48" customFormat="1">
      <c r="A302" s="45" t="s">
        <v>250</v>
      </c>
      <c r="B302" s="46" t="s">
        <v>156</v>
      </c>
      <c r="C302" s="47">
        <v>1</v>
      </c>
      <c r="D302" s="46" t="s">
        <v>31</v>
      </c>
      <c r="E302" s="48" t="s">
        <v>136</v>
      </c>
      <c r="F302" s="49">
        <v>4</v>
      </c>
      <c r="G302" s="49" t="s">
        <v>140</v>
      </c>
      <c r="H302" s="47"/>
      <c r="I302" s="47">
        <v>1</v>
      </c>
      <c r="J302" s="47">
        <v>10</v>
      </c>
      <c r="K302" s="47">
        <f t="shared" ref="K302:K309" si="453">J302-I302+1</f>
        <v>10</v>
      </c>
      <c r="L302" s="47">
        <v>30</v>
      </c>
      <c r="M302" s="47"/>
      <c r="N302" s="50">
        <f>L302/K302</f>
        <v>3</v>
      </c>
      <c r="O302" s="51">
        <f>M302/5</f>
        <v>0</v>
      </c>
      <c r="Q302" s="52">
        <f t="shared" ref="Q302:Q309" si="454">IF(K302=0,0,L302)</f>
        <v>30</v>
      </c>
      <c r="R302" s="91">
        <f t="shared" ref="R302:R309" si="455">IF(K302=0,0,M302/1.5)</f>
        <v>0</v>
      </c>
      <c r="S302" s="52">
        <f t="shared" ref="S302:S309" si="456">P302+Q302+R302</f>
        <v>30</v>
      </c>
      <c r="T302" s="181"/>
    </row>
    <row r="303" spans="1:22" s="48" customFormat="1">
      <c r="A303" s="98" t="s">
        <v>134</v>
      </c>
      <c r="B303" s="46" t="s">
        <v>343</v>
      </c>
      <c r="C303" s="47">
        <v>1</v>
      </c>
      <c r="D303" s="46" t="s">
        <v>31</v>
      </c>
      <c r="E303" s="48" t="s">
        <v>345</v>
      </c>
      <c r="F303" s="47">
        <v>5</v>
      </c>
      <c r="G303" s="49" t="s">
        <v>36</v>
      </c>
      <c r="H303" s="47"/>
      <c r="I303" s="47">
        <v>11</v>
      </c>
      <c r="J303" s="47">
        <v>15</v>
      </c>
      <c r="K303" s="47">
        <f t="shared" ref="K303" si="457">J303-I303+1</f>
        <v>5</v>
      </c>
      <c r="L303" s="47"/>
      <c r="M303" s="47">
        <v>30</v>
      </c>
      <c r="N303" s="50"/>
      <c r="O303" s="51">
        <f t="shared" ref="O303" si="458">M303/6</f>
        <v>5</v>
      </c>
      <c r="Q303" s="52">
        <f t="shared" ref="Q303" si="459">IF(K303=0,0,L303)</f>
        <v>0</v>
      </c>
      <c r="R303" s="91">
        <f t="shared" ref="R303" si="460">IF(K303=0,0,M303/1.5)</f>
        <v>20</v>
      </c>
      <c r="S303" s="52">
        <f t="shared" ref="S303" si="461">P303+Q303+R303</f>
        <v>20</v>
      </c>
      <c r="T303" s="181"/>
      <c r="V303" s="85"/>
    </row>
    <row r="304" spans="1:22" s="48" customFormat="1">
      <c r="A304" s="98" t="s">
        <v>134</v>
      </c>
      <c r="B304" s="46" t="s">
        <v>344</v>
      </c>
      <c r="C304" s="47">
        <v>1</v>
      </c>
      <c r="D304" s="46" t="s">
        <v>31</v>
      </c>
      <c r="E304" s="48" t="s">
        <v>345</v>
      </c>
      <c r="F304" s="47">
        <v>5</v>
      </c>
      <c r="G304" s="49" t="s">
        <v>37</v>
      </c>
      <c r="H304" s="47"/>
      <c r="I304" s="47">
        <v>11</v>
      </c>
      <c r="J304" s="47">
        <v>15</v>
      </c>
      <c r="K304" s="47">
        <f t="shared" ref="K304" si="462">J304-I304+1</f>
        <v>5</v>
      </c>
      <c r="L304" s="47"/>
      <c r="M304" s="47">
        <v>30</v>
      </c>
      <c r="N304" s="50"/>
      <c r="O304" s="51">
        <f t="shared" ref="O304" si="463">M304/6</f>
        <v>5</v>
      </c>
      <c r="Q304" s="52">
        <f t="shared" ref="Q304" si="464">IF(K304=0,0,L304)</f>
        <v>0</v>
      </c>
      <c r="R304" s="91">
        <f t="shared" ref="R304" si="465">IF(K304=0,0,M304/1.5)</f>
        <v>20</v>
      </c>
      <c r="S304" s="52">
        <f t="shared" ref="S304" si="466">P304+Q304+R304</f>
        <v>20</v>
      </c>
      <c r="T304" s="181"/>
      <c r="V304" s="85"/>
    </row>
    <row r="305" spans="1:22" s="14" customFormat="1">
      <c r="A305" s="186" t="s">
        <v>134</v>
      </c>
      <c r="B305" s="8" t="s">
        <v>368</v>
      </c>
      <c r="C305" s="9">
        <v>1</v>
      </c>
      <c r="D305" s="8" t="s">
        <v>31</v>
      </c>
      <c r="E305" s="14" t="s">
        <v>345</v>
      </c>
      <c r="F305" s="9">
        <v>5</v>
      </c>
      <c r="G305" s="11" t="s">
        <v>36</v>
      </c>
      <c r="H305" s="9"/>
      <c r="I305" s="9">
        <v>16</v>
      </c>
      <c r="J305" s="9">
        <v>23</v>
      </c>
      <c r="K305" s="9">
        <f t="shared" ref="K305:K306" si="467">J305-I305+1</f>
        <v>8</v>
      </c>
      <c r="L305" s="9"/>
      <c r="M305" s="9">
        <v>30</v>
      </c>
      <c r="N305" s="12"/>
      <c r="O305" s="13">
        <f>M305/6</f>
        <v>5</v>
      </c>
      <c r="Q305" s="15">
        <f t="shared" ref="Q305:Q306" si="468">IF(K305=0,0,L305)</f>
        <v>0</v>
      </c>
      <c r="R305" s="16">
        <f t="shared" ref="R305:R306" si="469">IF(K305=0,0,M305/1.5)</f>
        <v>20</v>
      </c>
      <c r="S305" s="15">
        <f t="shared" ref="S305:S306" si="470">P305+Q305+R305</f>
        <v>20</v>
      </c>
      <c r="T305" s="177"/>
      <c r="V305" s="187"/>
    </row>
    <row r="306" spans="1:22" s="14" customFormat="1">
      <c r="A306" s="186" t="s">
        <v>134</v>
      </c>
      <c r="B306" s="8" t="s">
        <v>369</v>
      </c>
      <c r="C306" s="9">
        <v>1</v>
      </c>
      <c r="D306" s="8" t="s">
        <v>31</v>
      </c>
      <c r="E306" s="14" t="s">
        <v>345</v>
      </c>
      <c r="F306" s="9">
        <v>5</v>
      </c>
      <c r="G306" s="11" t="s">
        <v>37</v>
      </c>
      <c r="H306" s="9"/>
      <c r="I306" s="9">
        <v>16</v>
      </c>
      <c r="J306" s="9">
        <v>23</v>
      </c>
      <c r="K306" s="9">
        <f t="shared" si="467"/>
        <v>8</v>
      </c>
      <c r="L306" s="9"/>
      <c r="M306" s="9">
        <v>30</v>
      </c>
      <c r="N306" s="12"/>
      <c r="O306" s="13">
        <f>M306/6</f>
        <v>5</v>
      </c>
      <c r="Q306" s="15">
        <f t="shared" si="468"/>
        <v>0</v>
      </c>
      <c r="R306" s="16">
        <f t="shared" si="469"/>
        <v>20</v>
      </c>
      <c r="S306" s="15">
        <f t="shared" si="470"/>
        <v>20</v>
      </c>
      <c r="T306" s="177"/>
      <c r="V306" s="187"/>
    </row>
    <row r="307" spans="1:22" s="14" customFormat="1">
      <c r="A307" s="7" t="s">
        <v>272</v>
      </c>
      <c r="B307" s="8" t="s">
        <v>271</v>
      </c>
      <c r="C307" s="9">
        <v>1</v>
      </c>
      <c r="D307" s="8" t="s">
        <v>31</v>
      </c>
      <c r="E307" s="14" t="s">
        <v>136</v>
      </c>
      <c r="F307" s="11">
        <v>6</v>
      </c>
      <c r="G307" s="11" t="s">
        <v>83</v>
      </c>
      <c r="H307" s="9"/>
      <c r="I307" s="9">
        <v>1</v>
      </c>
      <c r="J307" s="9">
        <v>10</v>
      </c>
      <c r="K307" s="9">
        <f t="shared" ref="K307" si="471">J307-I307+1</f>
        <v>10</v>
      </c>
      <c r="L307" s="9">
        <v>30</v>
      </c>
      <c r="M307" s="9"/>
      <c r="N307" s="12">
        <f>L307/K307</f>
        <v>3</v>
      </c>
      <c r="O307" s="13">
        <f>M307/5</f>
        <v>0</v>
      </c>
      <c r="Q307" s="15">
        <f t="shared" ref="Q307" si="472">IF(K307=0,0,L307)</f>
        <v>30</v>
      </c>
      <c r="R307" s="16">
        <f t="shared" ref="R307" si="473">IF(K307=0,0,M307/1.5)</f>
        <v>0</v>
      </c>
      <c r="S307" s="15">
        <f t="shared" ref="S307" si="474">P307+Q307+R307</f>
        <v>30</v>
      </c>
      <c r="T307" s="177"/>
    </row>
    <row r="308" spans="1:22" s="27" customFormat="1">
      <c r="A308" s="98" t="s">
        <v>135</v>
      </c>
      <c r="B308" s="8" t="s">
        <v>217</v>
      </c>
      <c r="C308" s="9">
        <v>1</v>
      </c>
      <c r="D308" s="8" t="s">
        <v>31</v>
      </c>
      <c r="E308" s="14" t="s">
        <v>99</v>
      </c>
      <c r="F308" s="24">
        <v>7</v>
      </c>
      <c r="G308" s="11" t="s">
        <v>280</v>
      </c>
      <c r="H308" s="9"/>
      <c r="I308" s="9">
        <v>11</v>
      </c>
      <c r="J308" s="9">
        <v>15</v>
      </c>
      <c r="K308" s="9">
        <f>J308-I308+1</f>
        <v>5</v>
      </c>
      <c r="L308" s="9"/>
      <c r="M308" s="9">
        <v>30</v>
      </c>
      <c r="N308" s="12"/>
      <c r="O308" s="13">
        <f>M308/6</f>
        <v>5</v>
      </c>
      <c r="P308" s="14"/>
      <c r="Q308" s="15">
        <f>IF(K308=0,0,L308)</f>
        <v>0</v>
      </c>
      <c r="R308" s="16">
        <f>IF(K308=0,0,M308/1.5)</f>
        <v>20</v>
      </c>
      <c r="S308" s="15">
        <f>P308+Q308+R308</f>
        <v>20</v>
      </c>
      <c r="T308" s="177"/>
      <c r="V308" s="85"/>
    </row>
    <row r="309" spans="1:22" s="27" customFormat="1">
      <c r="A309" s="98"/>
      <c r="B309" s="8" t="s">
        <v>234</v>
      </c>
      <c r="C309" s="9">
        <v>1</v>
      </c>
      <c r="D309" s="8" t="s">
        <v>31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453"/>
        <v>10</v>
      </c>
      <c r="L309" s="9">
        <v>15</v>
      </c>
      <c r="M309" s="9"/>
      <c r="N309" s="12"/>
      <c r="O309" s="13">
        <f>M309/6</f>
        <v>0</v>
      </c>
      <c r="P309" s="14"/>
      <c r="Q309" s="15">
        <f t="shared" si="454"/>
        <v>15</v>
      </c>
      <c r="R309" s="16">
        <f t="shared" si="455"/>
        <v>0</v>
      </c>
      <c r="S309" s="15">
        <f t="shared" si="456"/>
        <v>15</v>
      </c>
      <c r="T309" s="177"/>
      <c r="V309" s="85"/>
    </row>
    <row r="310" spans="1:22" s="27" customFormat="1">
      <c r="A310" s="98"/>
      <c r="B310" s="8" t="s">
        <v>235</v>
      </c>
      <c r="C310" s="9">
        <v>1</v>
      </c>
      <c r="D310" s="8" t="s">
        <v>31</v>
      </c>
      <c r="E310" s="14" t="s">
        <v>231</v>
      </c>
      <c r="F310" s="24"/>
      <c r="G310" s="11"/>
      <c r="H310" s="9"/>
      <c r="I310" s="9">
        <v>1</v>
      </c>
      <c r="J310" s="9">
        <v>10</v>
      </c>
      <c r="K310" s="9">
        <f t="shared" ref="K310" si="475">J310-I310+1</f>
        <v>10</v>
      </c>
      <c r="L310" s="9">
        <v>15</v>
      </c>
      <c r="M310" s="9"/>
      <c r="N310" s="12"/>
      <c r="O310" s="13">
        <f t="shared" ref="O310" si="476">M310/6</f>
        <v>0</v>
      </c>
      <c r="P310" s="14"/>
      <c r="Q310" s="15">
        <f t="shared" ref="Q310" si="477">IF(K310=0,0,L310)</f>
        <v>15</v>
      </c>
      <c r="R310" s="16">
        <f t="shared" ref="R310" si="478">IF(K310=0,0,M310/1.5)</f>
        <v>0</v>
      </c>
      <c r="S310" s="15">
        <f t="shared" ref="S310" si="479">P310+Q310+R310</f>
        <v>15</v>
      </c>
      <c r="T310" s="177"/>
      <c r="V310" s="85"/>
    </row>
    <row r="311" spans="1:22" s="27" customFormat="1">
      <c r="A311" s="98"/>
      <c r="B311" s="100" t="s">
        <v>257</v>
      </c>
      <c r="C311" s="101">
        <v>2</v>
      </c>
      <c r="D311" s="100" t="s">
        <v>31</v>
      </c>
      <c r="E311" s="103" t="s">
        <v>113</v>
      </c>
      <c r="F311" s="104"/>
      <c r="G311" s="105"/>
      <c r="H311" s="101"/>
      <c r="I311" s="101"/>
      <c r="J311" s="101"/>
      <c r="K311" s="101">
        <f t="shared" ref="K311:K312" si="480">J311-I311+1</f>
        <v>1</v>
      </c>
      <c r="L311" s="101">
        <v>120</v>
      </c>
      <c r="M311" s="101"/>
      <c r="N311" s="106"/>
      <c r="O311" s="107">
        <f t="shared" ref="O311:O312" si="481">M311/6</f>
        <v>0</v>
      </c>
      <c r="P311" s="103"/>
      <c r="Q311" s="108">
        <f t="shared" ref="Q311:Q312" si="482">IF(K311=0,0,L311)</f>
        <v>120</v>
      </c>
      <c r="R311" s="109">
        <f t="shared" ref="R311:R312" si="483">IF(K311=0,0,M311/1.5)</f>
        <v>0</v>
      </c>
      <c r="S311" s="108">
        <f t="shared" ref="S311:S312" si="484">P311+Q311+R311</f>
        <v>120</v>
      </c>
      <c r="T311" s="177"/>
      <c r="V311" s="85"/>
    </row>
    <row r="312" spans="1:22" s="27" customFormat="1">
      <c r="A312" s="98"/>
      <c r="B312" s="100" t="s">
        <v>257</v>
      </c>
      <c r="C312" s="101">
        <v>2</v>
      </c>
      <c r="D312" s="100" t="s">
        <v>31</v>
      </c>
      <c r="E312" s="103" t="s">
        <v>229</v>
      </c>
      <c r="F312" s="104"/>
      <c r="G312" s="105"/>
      <c r="H312" s="101"/>
      <c r="I312" s="101"/>
      <c r="J312" s="101"/>
      <c r="K312" s="101">
        <f t="shared" si="480"/>
        <v>1</v>
      </c>
      <c r="L312" s="101">
        <v>30</v>
      </c>
      <c r="M312" s="101"/>
      <c r="N312" s="106"/>
      <c r="O312" s="107">
        <f t="shared" si="481"/>
        <v>0</v>
      </c>
      <c r="P312" s="103"/>
      <c r="Q312" s="108">
        <f t="shared" si="482"/>
        <v>30</v>
      </c>
      <c r="R312" s="109">
        <f t="shared" si="483"/>
        <v>0</v>
      </c>
      <c r="S312" s="108">
        <f t="shared" si="484"/>
        <v>30</v>
      </c>
      <c r="T312" s="177"/>
      <c r="V312" s="85"/>
    </row>
    <row r="313" spans="1:22" s="27" customFormat="1">
      <c r="A313" s="98"/>
      <c r="B313" s="100" t="s">
        <v>264</v>
      </c>
      <c r="C313" s="101">
        <v>2</v>
      </c>
      <c r="D313" s="100" t="s">
        <v>31</v>
      </c>
      <c r="E313" s="103" t="s">
        <v>113</v>
      </c>
      <c r="F313" s="104"/>
      <c r="G313" s="105"/>
      <c r="H313" s="101"/>
      <c r="I313" s="101"/>
      <c r="J313" s="101"/>
      <c r="K313" s="101">
        <f>J313-I313+1</f>
        <v>1</v>
      </c>
      <c r="L313" s="101">
        <v>45</v>
      </c>
      <c r="M313" s="101"/>
      <c r="N313" s="106"/>
      <c r="O313" s="107">
        <f>M313/6</f>
        <v>0</v>
      </c>
      <c r="P313" s="103"/>
      <c r="Q313" s="108">
        <f>IF(K313=0,0,L313)</f>
        <v>45</v>
      </c>
      <c r="R313" s="109">
        <f>IF(K313=0,0,M313/1.5)</f>
        <v>0</v>
      </c>
      <c r="S313" s="108">
        <f>P313+Q313+R313</f>
        <v>45</v>
      </c>
      <c r="T313" s="177"/>
      <c r="V313" s="85"/>
    </row>
    <row r="314" spans="1:22" s="27" customFormat="1">
      <c r="A314" s="98"/>
      <c r="B314" s="100" t="s">
        <v>264</v>
      </c>
      <c r="C314" s="101">
        <v>2</v>
      </c>
      <c r="D314" s="100" t="s">
        <v>31</v>
      </c>
      <c r="E314" s="103" t="s">
        <v>265</v>
      </c>
      <c r="F314" s="104"/>
      <c r="G314" s="105"/>
      <c r="H314" s="101"/>
      <c r="I314" s="101"/>
      <c r="J314" s="101"/>
      <c r="K314" s="101">
        <f>J314-I314+1</f>
        <v>1</v>
      </c>
      <c r="L314" s="101">
        <v>15</v>
      </c>
      <c r="M314" s="101"/>
      <c r="N314" s="106"/>
      <c r="O314" s="107">
        <f>M314/6</f>
        <v>0</v>
      </c>
      <c r="P314" s="103"/>
      <c r="Q314" s="108">
        <f>IF(K314=0,0,L314)</f>
        <v>15</v>
      </c>
      <c r="R314" s="109">
        <f>IF(K314=0,0,M314/1.5)</f>
        <v>0</v>
      </c>
      <c r="S314" s="108">
        <f>P314+Q314+R314</f>
        <v>15</v>
      </c>
      <c r="T314" s="177">
        <f>SUM(S298:S314)</f>
        <v>480</v>
      </c>
      <c r="V314" s="85"/>
    </row>
    <row r="315" spans="1:22" s="27" customFormat="1" ht="25.5">
      <c r="A315" s="3" t="s">
        <v>15</v>
      </c>
      <c r="B315" s="3" t="s">
        <v>16</v>
      </c>
      <c r="C315" s="4" t="s">
        <v>149</v>
      </c>
      <c r="D315" s="3" t="s">
        <v>17</v>
      </c>
      <c r="E315" s="3" t="s">
        <v>18</v>
      </c>
      <c r="F315" s="3" t="s">
        <v>19</v>
      </c>
      <c r="G315" s="3" t="s">
        <v>20</v>
      </c>
      <c r="H315" s="4" t="s">
        <v>1</v>
      </c>
      <c r="I315" s="3" t="s">
        <v>21</v>
      </c>
      <c r="J315" s="3" t="s">
        <v>22</v>
      </c>
      <c r="K315" s="4" t="s">
        <v>2</v>
      </c>
      <c r="L315" s="3" t="s">
        <v>33</v>
      </c>
      <c r="M315" s="3" t="s">
        <v>34</v>
      </c>
      <c r="N315" s="5" t="s">
        <v>3</v>
      </c>
      <c r="O315" s="5" t="s">
        <v>4</v>
      </c>
      <c r="P315" s="4" t="s">
        <v>32</v>
      </c>
      <c r="Q315" s="3" t="s">
        <v>5</v>
      </c>
      <c r="R315" s="3" t="s">
        <v>6</v>
      </c>
      <c r="S315" s="6" t="s">
        <v>7</v>
      </c>
      <c r="T315" s="179"/>
      <c r="U315" s="84" t="s">
        <v>105</v>
      </c>
      <c r="V315" s="84" t="s">
        <v>106</v>
      </c>
    </row>
    <row r="316" spans="1:22" s="48" customFormat="1">
      <c r="A316" s="98" t="s">
        <v>132</v>
      </c>
      <c r="B316" s="46" t="s">
        <v>236</v>
      </c>
      <c r="C316" s="47">
        <v>1</v>
      </c>
      <c r="D316" s="46" t="s">
        <v>38</v>
      </c>
      <c r="E316" s="48" t="s">
        <v>14</v>
      </c>
      <c r="F316" s="47" t="s">
        <v>77</v>
      </c>
      <c r="G316" s="49" t="s">
        <v>206</v>
      </c>
      <c r="H316" s="47"/>
      <c r="I316" s="47">
        <v>1</v>
      </c>
      <c r="J316" s="47">
        <v>5</v>
      </c>
      <c r="K316" s="47">
        <f t="shared" ref="K316:K324" si="485">J316-I316+1</f>
        <v>5</v>
      </c>
      <c r="L316" s="47"/>
      <c r="M316" s="47">
        <v>60</v>
      </c>
      <c r="N316" s="50"/>
      <c r="O316" s="51">
        <f t="shared" ref="O316:O324" si="486">M316/6</f>
        <v>10</v>
      </c>
      <c r="Q316" s="52">
        <f t="shared" ref="Q316:Q324" si="487">IF(K316=0,0,L316)</f>
        <v>0</v>
      </c>
      <c r="R316" s="91">
        <f t="shared" ref="R316:R324" si="488">IF(K316=0,0,M316/1.5)</f>
        <v>40</v>
      </c>
      <c r="S316" s="52">
        <f t="shared" ref="S316:S324" si="489">P316+Q316+R316</f>
        <v>40</v>
      </c>
      <c r="T316" s="184"/>
      <c r="V316" s="203"/>
    </row>
    <row r="317" spans="1:22" s="48" customFormat="1">
      <c r="A317" s="98" t="s">
        <v>132</v>
      </c>
      <c r="B317" s="46" t="s">
        <v>237</v>
      </c>
      <c r="C317" s="47">
        <v>1</v>
      </c>
      <c r="D317" s="46" t="s">
        <v>38</v>
      </c>
      <c r="E317" s="48" t="s">
        <v>14</v>
      </c>
      <c r="F317" s="47" t="s">
        <v>77</v>
      </c>
      <c r="G317" s="49" t="s">
        <v>215</v>
      </c>
      <c r="H317" s="47"/>
      <c r="I317" s="47">
        <v>1</v>
      </c>
      <c r="J317" s="47">
        <v>5</v>
      </c>
      <c r="K317" s="47">
        <f t="shared" si="485"/>
        <v>5</v>
      </c>
      <c r="L317" s="47"/>
      <c r="M317" s="47">
        <v>60</v>
      </c>
      <c r="N317" s="50"/>
      <c r="O317" s="51">
        <f t="shared" si="486"/>
        <v>10</v>
      </c>
      <c r="Q317" s="52">
        <f t="shared" si="487"/>
        <v>0</v>
      </c>
      <c r="R317" s="91">
        <f t="shared" si="488"/>
        <v>40</v>
      </c>
      <c r="S317" s="52">
        <f t="shared" si="489"/>
        <v>40</v>
      </c>
      <c r="T317" s="184"/>
      <c r="V317" s="203"/>
    </row>
    <row r="318" spans="1:22" s="27" customFormat="1">
      <c r="A318" s="98" t="s">
        <v>240</v>
      </c>
      <c r="B318" s="8" t="s">
        <v>205</v>
      </c>
      <c r="C318" s="9">
        <v>1</v>
      </c>
      <c r="D318" s="8" t="s">
        <v>38</v>
      </c>
      <c r="E318" s="14" t="s">
        <v>238</v>
      </c>
      <c r="F318" s="24">
        <v>4</v>
      </c>
      <c r="G318" s="11" t="s">
        <v>95</v>
      </c>
      <c r="H318" s="9"/>
      <c r="I318" s="9">
        <v>1</v>
      </c>
      <c r="J318" s="9">
        <v>15</v>
      </c>
      <c r="K318" s="9">
        <f t="shared" si="485"/>
        <v>15</v>
      </c>
      <c r="L318" s="9"/>
      <c r="M318" s="9">
        <v>60</v>
      </c>
      <c r="N318" s="12"/>
      <c r="O318" s="13">
        <f t="shared" si="486"/>
        <v>10</v>
      </c>
      <c r="P318" s="14"/>
      <c r="Q318" s="15">
        <f t="shared" si="487"/>
        <v>0</v>
      </c>
      <c r="R318" s="16">
        <f t="shared" si="488"/>
        <v>40</v>
      </c>
      <c r="S318" s="15">
        <f t="shared" si="489"/>
        <v>40</v>
      </c>
      <c r="T318" s="177"/>
      <c r="V318" s="85"/>
    </row>
    <row r="319" spans="1:22" s="27" customFormat="1">
      <c r="A319" s="98" t="s">
        <v>240</v>
      </c>
      <c r="B319" s="8" t="s">
        <v>205</v>
      </c>
      <c r="C319" s="9">
        <v>1</v>
      </c>
      <c r="D319" s="8" t="s">
        <v>38</v>
      </c>
      <c r="E319" s="14" t="s">
        <v>238</v>
      </c>
      <c r="F319" s="24">
        <v>6</v>
      </c>
      <c r="G319" s="11" t="s">
        <v>239</v>
      </c>
      <c r="H319" s="9"/>
      <c r="I319" s="9">
        <v>1</v>
      </c>
      <c r="J319" s="9">
        <v>15</v>
      </c>
      <c r="K319" s="9">
        <f t="shared" si="485"/>
        <v>15</v>
      </c>
      <c r="L319" s="9"/>
      <c r="M319" s="9">
        <v>60</v>
      </c>
      <c r="N319" s="12"/>
      <c r="O319" s="13">
        <f t="shared" si="486"/>
        <v>10</v>
      </c>
      <c r="P319" s="14"/>
      <c r="Q319" s="15">
        <f t="shared" si="487"/>
        <v>0</v>
      </c>
      <c r="R319" s="16">
        <f t="shared" si="488"/>
        <v>40</v>
      </c>
      <c r="S319" s="15">
        <f t="shared" si="489"/>
        <v>40</v>
      </c>
      <c r="T319" s="177"/>
      <c r="V319" s="85"/>
    </row>
    <row r="320" spans="1:22" s="27" customFormat="1">
      <c r="A320" s="98" t="s">
        <v>240</v>
      </c>
      <c r="B320" s="8" t="s">
        <v>205</v>
      </c>
      <c r="C320" s="9">
        <v>1</v>
      </c>
      <c r="D320" s="8" t="s">
        <v>38</v>
      </c>
      <c r="E320" s="14" t="s">
        <v>238</v>
      </c>
      <c r="F320" s="24">
        <v>7</v>
      </c>
      <c r="G320" s="11" t="s">
        <v>95</v>
      </c>
      <c r="H320" s="9"/>
      <c r="I320" s="9">
        <v>1</v>
      </c>
      <c r="J320" s="9">
        <v>15</v>
      </c>
      <c r="K320" s="9">
        <f t="shared" si="485"/>
        <v>15</v>
      </c>
      <c r="L320" s="9"/>
      <c r="M320" s="9">
        <v>60</v>
      </c>
      <c r="N320" s="12"/>
      <c r="O320" s="13">
        <f t="shared" si="486"/>
        <v>10</v>
      </c>
      <c r="P320" s="14"/>
      <c r="Q320" s="15">
        <f t="shared" si="487"/>
        <v>0</v>
      </c>
      <c r="R320" s="16">
        <f t="shared" si="488"/>
        <v>40</v>
      </c>
      <c r="S320" s="15">
        <f t="shared" si="489"/>
        <v>40</v>
      </c>
      <c r="T320" s="177"/>
      <c r="V320" s="85"/>
    </row>
    <row r="321" spans="1:22" s="48" customFormat="1">
      <c r="A321" s="45"/>
      <c r="B321" s="46" t="s">
        <v>336</v>
      </c>
      <c r="C321" s="47">
        <v>1</v>
      </c>
      <c r="D321" s="46" t="s">
        <v>38</v>
      </c>
      <c r="E321" s="45" t="s">
        <v>326</v>
      </c>
      <c r="F321" s="49">
        <v>6</v>
      </c>
      <c r="G321" s="49" t="s">
        <v>83</v>
      </c>
      <c r="H321" s="47"/>
      <c r="I321" s="47">
        <v>6</v>
      </c>
      <c r="J321" s="47">
        <v>23</v>
      </c>
      <c r="K321" s="47">
        <f t="shared" ref="K321" si="490">J321-I321+1</f>
        <v>18</v>
      </c>
      <c r="L321" s="47">
        <v>45</v>
      </c>
      <c r="M321" s="47"/>
      <c r="N321" s="50">
        <f t="shared" ref="N321" si="491">L321/K321</f>
        <v>2.5</v>
      </c>
      <c r="O321" s="51">
        <f t="shared" ref="O321" si="492">M321/5</f>
        <v>0</v>
      </c>
      <c r="Q321" s="52">
        <f t="shared" ref="Q321" si="493">IF(K321=0,0,L321)</f>
        <v>45</v>
      </c>
      <c r="R321" s="91">
        <f t="shared" ref="R321" si="494">IF(K321=0,0,M321/1.5)</f>
        <v>0</v>
      </c>
      <c r="S321" s="52">
        <f t="shared" ref="S321" si="495">P321+Q321+R321</f>
        <v>45</v>
      </c>
      <c r="T321" s="181"/>
      <c r="U321" s="94"/>
    </row>
    <row r="322" spans="1:22" s="14" customFormat="1">
      <c r="A322" s="7"/>
      <c r="B322" s="8" t="s">
        <v>334</v>
      </c>
      <c r="C322" s="9">
        <v>1</v>
      </c>
      <c r="D322" s="8" t="s">
        <v>38</v>
      </c>
      <c r="E322" s="7" t="s">
        <v>326</v>
      </c>
      <c r="F322" s="11">
        <v>7</v>
      </c>
      <c r="G322" s="11" t="s">
        <v>405</v>
      </c>
      <c r="H322" s="9"/>
      <c r="I322" s="9">
        <v>6</v>
      </c>
      <c r="J322" s="9">
        <v>23</v>
      </c>
      <c r="K322" s="9">
        <f>J322-I322+1</f>
        <v>18</v>
      </c>
      <c r="L322" s="9">
        <v>45</v>
      </c>
      <c r="M322" s="9"/>
      <c r="N322" s="12">
        <f>L322/K322</f>
        <v>2.5</v>
      </c>
      <c r="O322" s="13">
        <f>M322/5</f>
        <v>0</v>
      </c>
      <c r="Q322" s="15">
        <f>IF(K322=0,0,L322)</f>
        <v>45</v>
      </c>
      <c r="R322" s="16">
        <f>IF(K322=0,0,M322/1.5)</f>
        <v>0</v>
      </c>
      <c r="S322" s="15">
        <f>P322+Q322+R322</f>
        <v>45</v>
      </c>
      <c r="T322" s="177"/>
      <c r="U322" s="185"/>
    </row>
    <row r="323" spans="1:22" s="27" customFormat="1">
      <c r="A323" s="98"/>
      <c r="B323" s="100" t="s">
        <v>262</v>
      </c>
      <c r="C323" s="101">
        <v>2</v>
      </c>
      <c r="D323" s="100" t="s">
        <v>38</v>
      </c>
      <c r="E323" s="103" t="s">
        <v>203</v>
      </c>
      <c r="F323" s="104"/>
      <c r="G323" s="105"/>
      <c r="H323" s="101"/>
      <c r="I323" s="101"/>
      <c r="J323" s="101"/>
      <c r="K323" s="101">
        <f t="shared" si="485"/>
        <v>1</v>
      </c>
      <c r="L323" s="101"/>
      <c r="M323" s="101">
        <v>240</v>
      </c>
      <c r="N323" s="106"/>
      <c r="O323" s="107">
        <f t="shared" si="486"/>
        <v>40</v>
      </c>
      <c r="P323" s="103"/>
      <c r="Q323" s="108">
        <f t="shared" si="487"/>
        <v>0</v>
      </c>
      <c r="R323" s="109">
        <f t="shared" si="488"/>
        <v>160</v>
      </c>
      <c r="S323" s="108">
        <f t="shared" si="489"/>
        <v>160</v>
      </c>
      <c r="T323" s="177"/>
      <c r="V323" s="85"/>
    </row>
    <row r="324" spans="1:22" s="27" customFormat="1">
      <c r="A324" s="98"/>
      <c r="B324" s="100" t="s">
        <v>205</v>
      </c>
      <c r="C324" s="101">
        <v>2</v>
      </c>
      <c r="D324" s="100" t="s">
        <v>38</v>
      </c>
      <c r="E324" s="103" t="s">
        <v>238</v>
      </c>
      <c r="F324" s="104"/>
      <c r="G324" s="105"/>
      <c r="H324" s="101"/>
      <c r="I324" s="101"/>
      <c r="J324" s="101"/>
      <c r="K324" s="101">
        <f t="shared" si="485"/>
        <v>1</v>
      </c>
      <c r="L324" s="101"/>
      <c r="M324" s="101">
        <v>105</v>
      </c>
      <c r="N324" s="106"/>
      <c r="O324" s="107">
        <f t="shared" si="486"/>
        <v>17.5</v>
      </c>
      <c r="P324" s="103"/>
      <c r="Q324" s="108">
        <f t="shared" si="487"/>
        <v>0</v>
      </c>
      <c r="R324" s="109">
        <f t="shared" si="488"/>
        <v>70</v>
      </c>
      <c r="S324" s="108">
        <f t="shared" si="489"/>
        <v>70</v>
      </c>
      <c r="T324" s="177"/>
      <c r="V324" s="85"/>
    </row>
    <row r="325" spans="1:22" s="27" customFormat="1">
      <c r="A325" s="98"/>
      <c r="B325" s="100" t="s">
        <v>158</v>
      </c>
      <c r="C325" s="101">
        <v>2</v>
      </c>
      <c r="D325" s="100" t="s">
        <v>38</v>
      </c>
      <c r="E325" s="103" t="s">
        <v>123</v>
      </c>
      <c r="F325" s="104"/>
      <c r="G325" s="105"/>
      <c r="H325" s="101"/>
      <c r="I325" s="101"/>
      <c r="J325" s="101"/>
      <c r="K325" s="101">
        <f>J325-I325+1</f>
        <v>1</v>
      </c>
      <c r="L325" s="101">
        <v>45</v>
      </c>
      <c r="M325" s="101"/>
      <c r="N325" s="106"/>
      <c r="O325" s="107">
        <f>M325/6</f>
        <v>0</v>
      </c>
      <c r="P325" s="103"/>
      <c r="Q325" s="108">
        <f>IF(K325=0,0,L325)</f>
        <v>45</v>
      </c>
      <c r="R325" s="109">
        <f>IF(K325=0,0,M325/1.5)</f>
        <v>0</v>
      </c>
      <c r="S325" s="108">
        <f>P325+Q325+R325</f>
        <v>45</v>
      </c>
      <c r="T325" s="177">
        <f>SUM(S316:S325)</f>
        <v>565</v>
      </c>
      <c r="V325" s="85"/>
    </row>
    <row r="326" spans="1:22" s="27" customFormat="1" ht="25.5">
      <c r="A326" s="3" t="s">
        <v>15</v>
      </c>
      <c r="B326" s="3" t="s">
        <v>16</v>
      </c>
      <c r="C326" s="4" t="s">
        <v>149</v>
      </c>
      <c r="D326" s="3" t="s">
        <v>17</v>
      </c>
      <c r="E326" s="3" t="s">
        <v>18</v>
      </c>
      <c r="F326" s="3" t="s">
        <v>19</v>
      </c>
      <c r="G326" s="3" t="s">
        <v>20</v>
      </c>
      <c r="H326" s="4" t="s">
        <v>1</v>
      </c>
      <c r="I326" s="3" t="s">
        <v>21</v>
      </c>
      <c r="J326" s="3" t="s">
        <v>22</v>
      </c>
      <c r="K326" s="4" t="s">
        <v>2</v>
      </c>
      <c r="L326" s="3" t="s">
        <v>33</v>
      </c>
      <c r="M326" s="3" t="s">
        <v>34</v>
      </c>
      <c r="N326" s="5" t="s">
        <v>3</v>
      </c>
      <c r="O326" s="5" t="s">
        <v>4</v>
      </c>
      <c r="P326" s="4" t="s">
        <v>32</v>
      </c>
      <c r="Q326" s="3" t="s">
        <v>5</v>
      </c>
      <c r="R326" s="3" t="s">
        <v>6</v>
      </c>
      <c r="S326" s="6" t="s">
        <v>7</v>
      </c>
      <c r="T326" s="179"/>
      <c r="U326" s="84" t="s">
        <v>105</v>
      </c>
      <c r="V326" s="84" t="s">
        <v>106</v>
      </c>
    </row>
    <row r="327" spans="1:22" s="27" customFormat="1">
      <c r="A327" s="7" t="s">
        <v>250</v>
      </c>
      <c r="B327" s="8" t="s">
        <v>153</v>
      </c>
      <c r="C327" s="9">
        <v>1</v>
      </c>
      <c r="D327" s="8" t="s">
        <v>39</v>
      </c>
      <c r="E327" s="14" t="s">
        <v>113</v>
      </c>
      <c r="F327" s="24">
        <v>3</v>
      </c>
      <c r="G327" s="11" t="s">
        <v>95</v>
      </c>
      <c r="H327" s="9"/>
      <c r="I327" s="9">
        <v>1</v>
      </c>
      <c r="J327" s="9">
        <v>10</v>
      </c>
      <c r="K327" s="9">
        <f t="shared" ref="K327:K335" si="496">J327-I327+1</f>
        <v>10</v>
      </c>
      <c r="L327" s="9">
        <v>60</v>
      </c>
      <c r="M327" s="9"/>
      <c r="N327" s="12"/>
      <c r="O327" s="13">
        <f t="shared" ref="O327:O335" si="497">M327/6</f>
        <v>0</v>
      </c>
      <c r="P327" s="14"/>
      <c r="Q327" s="15">
        <f t="shared" ref="Q327:Q335" si="498">IF(K327=0,0,L327)</f>
        <v>60</v>
      </c>
      <c r="R327" s="16">
        <f t="shared" ref="R327:R335" si="499">IF(K327=0,0,M327/1.5)</f>
        <v>0</v>
      </c>
      <c r="S327" s="15">
        <f t="shared" ref="S327:S335" si="500">P327+Q327+R327</f>
        <v>60</v>
      </c>
      <c r="T327" s="177"/>
      <c r="V327" s="85"/>
    </row>
    <row r="328" spans="1:22" s="27" customFormat="1">
      <c r="A328" s="7" t="s">
        <v>250</v>
      </c>
      <c r="B328" s="8" t="s">
        <v>154</v>
      </c>
      <c r="C328" s="9">
        <v>1</v>
      </c>
      <c r="D328" s="8" t="s">
        <v>39</v>
      </c>
      <c r="E328" s="14" t="s">
        <v>113</v>
      </c>
      <c r="F328" s="24">
        <v>3</v>
      </c>
      <c r="G328" s="11" t="s">
        <v>210</v>
      </c>
      <c r="H328" s="9"/>
      <c r="I328" s="9">
        <v>1</v>
      </c>
      <c r="J328" s="9">
        <v>10</v>
      </c>
      <c r="K328" s="9">
        <f t="shared" si="496"/>
        <v>10</v>
      </c>
      <c r="L328" s="9">
        <v>60</v>
      </c>
      <c r="M328" s="9"/>
      <c r="N328" s="12"/>
      <c r="O328" s="13">
        <f t="shared" si="497"/>
        <v>0</v>
      </c>
      <c r="P328" s="14"/>
      <c r="Q328" s="15">
        <f t="shared" si="498"/>
        <v>60</v>
      </c>
      <c r="R328" s="16">
        <f t="shared" si="499"/>
        <v>0</v>
      </c>
      <c r="S328" s="15">
        <f t="shared" si="500"/>
        <v>60</v>
      </c>
      <c r="T328" s="177"/>
      <c r="V328" s="85"/>
    </row>
    <row r="329" spans="1:22" s="27" customFormat="1">
      <c r="A329" s="98"/>
      <c r="B329" s="8" t="s">
        <v>153</v>
      </c>
      <c r="C329" s="9">
        <v>1</v>
      </c>
      <c r="D329" s="8" t="s">
        <v>39</v>
      </c>
      <c r="E329" s="14" t="s">
        <v>229</v>
      </c>
      <c r="F329" s="24"/>
      <c r="G329" s="11"/>
      <c r="H329" s="9"/>
      <c r="I329" s="9">
        <v>1</v>
      </c>
      <c r="J329" s="9">
        <v>10</v>
      </c>
      <c r="K329" s="9">
        <f t="shared" si="496"/>
        <v>10</v>
      </c>
      <c r="L329" s="9">
        <v>15</v>
      </c>
      <c r="M329" s="9"/>
      <c r="N329" s="12"/>
      <c r="O329" s="13">
        <f t="shared" si="497"/>
        <v>0</v>
      </c>
      <c r="P329" s="14"/>
      <c r="Q329" s="15">
        <f t="shared" si="498"/>
        <v>15</v>
      </c>
      <c r="R329" s="16">
        <f t="shared" si="499"/>
        <v>0</v>
      </c>
      <c r="S329" s="15">
        <f t="shared" si="500"/>
        <v>15</v>
      </c>
      <c r="T329" s="177"/>
      <c r="V329" s="85"/>
    </row>
    <row r="330" spans="1:22" s="27" customFormat="1">
      <c r="A330" s="98"/>
      <c r="B330" s="8" t="s">
        <v>154</v>
      </c>
      <c r="C330" s="9">
        <v>1</v>
      </c>
      <c r="D330" s="8" t="s">
        <v>39</v>
      </c>
      <c r="E330" s="14" t="s">
        <v>229</v>
      </c>
      <c r="F330" s="24"/>
      <c r="G330" s="11"/>
      <c r="H330" s="9"/>
      <c r="I330" s="9">
        <v>1</v>
      </c>
      <c r="J330" s="9">
        <v>10</v>
      </c>
      <c r="K330" s="9">
        <f t="shared" si="496"/>
        <v>10</v>
      </c>
      <c r="L330" s="9">
        <v>15</v>
      </c>
      <c r="M330" s="9"/>
      <c r="N330" s="12"/>
      <c r="O330" s="13">
        <f t="shared" si="497"/>
        <v>0</v>
      </c>
      <c r="P330" s="14"/>
      <c r="Q330" s="15">
        <f t="shared" si="498"/>
        <v>15</v>
      </c>
      <c r="R330" s="16">
        <f t="shared" si="499"/>
        <v>0</v>
      </c>
      <c r="S330" s="15">
        <f t="shared" si="500"/>
        <v>15</v>
      </c>
      <c r="T330" s="177"/>
      <c r="V330" s="85"/>
    </row>
    <row r="331" spans="1:22" s="27" customFormat="1">
      <c r="A331" s="98" t="s">
        <v>144</v>
      </c>
      <c r="B331" s="8" t="s">
        <v>148</v>
      </c>
      <c r="C331" s="9">
        <v>1</v>
      </c>
      <c r="D331" s="8" t="s">
        <v>39</v>
      </c>
      <c r="E331" s="14" t="s">
        <v>113</v>
      </c>
      <c r="F331" s="24">
        <v>2</v>
      </c>
      <c r="G331" s="11" t="s">
        <v>75</v>
      </c>
      <c r="H331" s="9"/>
      <c r="I331" s="9">
        <v>1</v>
      </c>
      <c r="J331" s="9">
        <v>10</v>
      </c>
      <c r="K331" s="9">
        <f t="shared" si="496"/>
        <v>10</v>
      </c>
      <c r="L331" s="9">
        <v>45</v>
      </c>
      <c r="M331" s="9"/>
      <c r="N331" s="12"/>
      <c r="O331" s="13">
        <f t="shared" si="497"/>
        <v>0</v>
      </c>
      <c r="P331" s="14"/>
      <c r="Q331" s="15">
        <f t="shared" si="498"/>
        <v>45</v>
      </c>
      <c r="R331" s="16">
        <f t="shared" si="499"/>
        <v>0</v>
      </c>
      <c r="S331" s="15">
        <f t="shared" si="500"/>
        <v>45</v>
      </c>
      <c r="T331" s="177"/>
      <c r="V331" s="85"/>
    </row>
    <row r="332" spans="1:22" s="27" customFormat="1">
      <c r="A332" s="98" t="s">
        <v>144</v>
      </c>
      <c r="B332" s="8" t="s">
        <v>148</v>
      </c>
      <c r="C332" s="9">
        <v>1</v>
      </c>
      <c r="D332" s="8" t="s">
        <v>39</v>
      </c>
      <c r="E332" s="14" t="s">
        <v>123</v>
      </c>
      <c r="F332" s="24">
        <v>2</v>
      </c>
      <c r="G332" s="11" t="s">
        <v>83</v>
      </c>
      <c r="H332" s="9"/>
      <c r="I332" s="9">
        <v>1</v>
      </c>
      <c r="J332" s="9">
        <v>10</v>
      </c>
      <c r="K332" s="9">
        <f t="shared" si="496"/>
        <v>10</v>
      </c>
      <c r="L332" s="9">
        <v>45</v>
      </c>
      <c r="M332" s="9"/>
      <c r="N332" s="12"/>
      <c r="O332" s="13">
        <f t="shared" si="497"/>
        <v>0</v>
      </c>
      <c r="P332" s="14"/>
      <c r="Q332" s="15">
        <f t="shared" si="498"/>
        <v>45</v>
      </c>
      <c r="R332" s="16">
        <f t="shared" si="499"/>
        <v>0</v>
      </c>
      <c r="S332" s="15">
        <f t="shared" si="500"/>
        <v>45</v>
      </c>
      <c r="T332" s="177"/>
      <c r="V332" s="85"/>
    </row>
    <row r="333" spans="1:22" s="14" customFormat="1">
      <c r="A333" s="186" t="s">
        <v>135</v>
      </c>
      <c r="B333" s="8" t="s">
        <v>325</v>
      </c>
      <c r="C333" s="9">
        <v>1</v>
      </c>
      <c r="D333" s="8" t="s">
        <v>39</v>
      </c>
      <c r="E333" s="14" t="s">
        <v>364</v>
      </c>
      <c r="F333" s="9">
        <v>4</v>
      </c>
      <c r="G333" s="11" t="s">
        <v>287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/>
      <c r="V333" s="187"/>
    </row>
    <row r="334" spans="1:22" s="14" customFormat="1">
      <c r="A334" s="186" t="s">
        <v>135</v>
      </c>
      <c r="B334" s="8" t="s">
        <v>327</v>
      </c>
      <c r="C334" s="9">
        <v>1</v>
      </c>
      <c r="D334" s="8" t="s">
        <v>39</v>
      </c>
      <c r="E334" s="14" t="s">
        <v>364</v>
      </c>
      <c r="F334" s="9">
        <v>6</v>
      </c>
      <c r="G334" s="11" t="s">
        <v>37</v>
      </c>
      <c r="H334" s="9"/>
      <c r="I334" s="9">
        <v>16</v>
      </c>
      <c r="J334" s="9">
        <v>23</v>
      </c>
      <c r="K334" s="9">
        <f>J334-I334+1</f>
        <v>8</v>
      </c>
      <c r="L334" s="9"/>
      <c r="M334" s="9">
        <v>30</v>
      </c>
      <c r="N334" s="12"/>
      <c r="O334" s="13">
        <f>M334/6</f>
        <v>5</v>
      </c>
      <c r="Q334" s="15">
        <f>IF(K334=0,0,L334)</f>
        <v>0</v>
      </c>
      <c r="R334" s="16">
        <f>IF(K334=0,0,M334/1.5)</f>
        <v>20</v>
      </c>
      <c r="S334" s="15">
        <f>P334+Q334+R334</f>
        <v>20</v>
      </c>
      <c r="T334" s="177"/>
      <c r="V334" s="187"/>
    </row>
    <row r="335" spans="1:22" s="27" customFormat="1">
      <c r="A335" s="98"/>
      <c r="B335" s="100" t="s">
        <v>261</v>
      </c>
      <c r="C335" s="101">
        <v>2</v>
      </c>
      <c r="D335" s="100" t="s">
        <v>39</v>
      </c>
      <c r="E335" s="103" t="s">
        <v>260</v>
      </c>
      <c r="F335" s="104"/>
      <c r="G335" s="105"/>
      <c r="H335" s="101"/>
      <c r="I335" s="101"/>
      <c r="J335" s="101"/>
      <c r="K335" s="101">
        <f t="shared" si="496"/>
        <v>1</v>
      </c>
      <c r="L335" s="101"/>
      <c r="M335" s="101">
        <v>240</v>
      </c>
      <c r="N335" s="106"/>
      <c r="O335" s="107">
        <f t="shared" si="497"/>
        <v>40</v>
      </c>
      <c r="P335" s="103"/>
      <c r="Q335" s="108">
        <f t="shared" si="498"/>
        <v>0</v>
      </c>
      <c r="R335" s="109">
        <f t="shared" si="499"/>
        <v>160</v>
      </c>
      <c r="S335" s="108">
        <f t="shared" si="500"/>
        <v>160</v>
      </c>
      <c r="T335" s="177"/>
      <c r="V335" s="85"/>
    </row>
    <row r="336" spans="1:22" s="27" customFormat="1">
      <c r="A336" s="98"/>
      <c r="B336" s="100" t="s">
        <v>180</v>
      </c>
      <c r="C336" s="101">
        <v>2</v>
      </c>
      <c r="D336" s="100" t="s">
        <v>39</v>
      </c>
      <c r="E336" s="103" t="s">
        <v>113</v>
      </c>
      <c r="F336" s="104"/>
      <c r="G336" s="105"/>
      <c r="H336" s="101"/>
      <c r="I336" s="101"/>
      <c r="J336" s="101"/>
      <c r="K336" s="101">
        <f>J336-I336+1</f>
        <v>1</v>
      </c>
      <c r="L336" s="101">
        <v>60</v>
      </c>
      <c r="M336" s="101"/>
      <c r="N336" s="106"/>
      <c r="O336" s="107">
        <f>M336/6</f>
        <v>0</v>
      </c>
      <c r="P336" s="103"/>
      <c r="Q336" s="108">
        <f>IF(K336=0,0,L336)</f>
        <v>60</v>
      </c>
      <c r="R336" s="109">
        <f>IF(K336=0,0,M336/1.5)</f>
        <v>0</v>
      </c>
      <c r="S336" s="108">
        <f>P336+Q336+R336</f>
        <v>60</v>
      </c>
      <c r="T336" s="177"/>
      <c r="V336" s="85"/>
    </row>
    <row r="337" spans="1:22" s="27" customFormat="1">
      <c r="A337" s="98"/>
      <c r="B337" s="100" t="s">
        <v>269</v>
      </c>
      <c r="C337" s="101">
        <v>2</v>
      </c>
      <c r="D337" s="100" t="s">
        <v>39</v>
      </c>
      <c r="E337" s="103" t="s">
        <v>229</v>
      </c>
      <c r="F337" s="104"/>
      <c r="G337" s="105"/>
      <c r="H337" s="101"/>
      <c r="I337" s="101"/>
      <c r="J337" s="101"/>
      <c r="K337" s="101">
        <f>J337-I337+1</f>
        <v>1</v>
      </c>
      <c r="L337" s="101">
        <v>15</v>
      </c>
      <c r="M337" s="101"/>
      <c r="N337" s="106"/>
      <c r="O337" s="107">
        <f>M337/6</f>
        <v>0</v>
      </c>
      <c r="P337" s="103"/>
      <c r="Q337" s="108">
        <v>30</v>
      </c>
      <c r="R337" s="109">
        <f>IF(K337=0,0,M337/1.5)</f>
        <v>0</v>
      </c>
      <c r="S337" s="108">
        <f>P337+Q337+R337</f>
        <v>30</v>
      </c>
      <c r="T337" s="177"/>
      <c r="V337" s="85"/>
    </row>
    <row r="338" spans="1:22" s="27" customFormat="1">
      <c r="A338" s="98"/>
      <c r="B338" s="100" t="s">
        <v>157</v>
      </c>
      <c r="C338" s="101">
        <v>2</v>
      </c>
      <c r="D338" s="100" t="s">
        <v>39</v>
      </c>
      <c r="E338" s="103" t="s">
        <v>123</v>
      </c>
      <c r="F338" s="104"/>
      <c r="G338" s="105"/>
      <c r="H338" s="101"/>
      <c r="I338" s="101"/>
      <c r="J338" s="101"/>
      <c r="K338" s="101">
        <f t="shared" ref="K338" si="501">J338-I338+1</f>
        <v>1</v>
      </c>
      <c r="L338" s="101">
        <v>45</v>
      </c>
      <c r="M338" s="101"/>
      <c r="N338" s="106"/>
      <c r="O338" s="107">
        <f t="shared" ref="O338" si="502">M338/6</f>
        <v>0</v>
      </c>
      <c r="P338" s="103"/>
      <c r="Q338" s="108">
        <f t="shared" ref="Q338" si="503">IF(K338=0,0,L338)</f>
        <v>45</v>
      </c>
      <c r="R338" s="109">
        <f t="shared" ref="R338" si="504">IF(K338=0,0,M338/1.5)</f>
        <v>0</v>
      </c>
      <c r="S338" s="108">
        <f t="shared" ref="S338" si="505">P338+Q338+R338</f>
        <v>45</v>
      </c>
      <c r="T338" s="177">
        <f>SUM(S327:S338)</f>
        <v>575</v>
      </c>
      <c r="V338" s="85"/>
    </row>
    <row r="339" spans="1:22" s="27" customFormat="1" ht="25.5">
      <c r="A339" s="3" t="s">
        <v>15</v>
      </c>
      <c r="B339" s="3" t="s">
        <v>16</v>
      </c>
      <c r="C339" s="4" t="s">
        <v>149</v>
      </c>
      <c r="D339" s="3" t="s">
        <v>17</v>
      </c>
      <c r="E339" s="3" t="s">
        <v>18</v>
      </c>
      <c r="F339" s="3" t="s">
        <v>19</v>
      </c>
      <c r="G339" s="3" t="s">
        <v>20</v>
      </c>
      <c r="H339" s="4" t="s">
        <v>1</v>
      </c>
      <c r="I339" s="3" t="s">
        <v>21</v>
      </c>
      <c r="J339" s="3" t="s">
        <v>22</v>
      </c>
      <c r="K339" s="4" t="s">
        <v>2</v>
      </c>
      <c r="L339" s="3" t="s">
        <v>33</v>
      </c>
      <c r="M339" s="3" t="s">
        <v>34</v>
      </c>
      <c r="N339" s="5" t="s">
        <v>3</v>
      </c>
      <c r="O339" s="5" t="s">
        <v>4</v>
      </c>
      <c r="P339" s="4" t="s">
        <v>32</v>
      </c>
      <c r="Q339" s="3" t="s">
        <v>5</v>
      </c>
      <c r="R339" s="3" t="s">
        <v>6</v>
      </c>
      <c r="S339" s="6" t="s">
        <v>7</v>
      </c>
      <c r="T339" s="179"/>
      <c r="U339" s="84" t="s">
        <v>105</v>
      </c>
      <c r="V339" s="84" t="s">
        <v>106</v>
      </c>
    </row>
    <row r="340" spans="1:22" s="14" customFormat="1">
      <c r="A340" s="186" t="s">
        <v>135</v>
      </c>
      <c r="B340" s="8" t="s">
        <v>332</v>
      </c>
      <c r="C340" s="9">
        <v>1</v>
      </c>
      <c r="D340" s="8" t="s">
        <v>10</v>
      </c>
      <c r="E340" s="14" t="s">
        <v>364</v>
      </c>
      <c r="F340" s="9">
        <v>2</v>
      </c>
      <c r="G340" s="11" t="s">
        <v>36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14" customFormat="1">
      <c r="A341" s="186" t="s">
        <v>135</v>
      </c>
      <c r="B341" s="8" t="s">
        <v>333</v>
      </c>
      <c r="C341" s="9">
        <v>1</v>
      </c>
      <c r="D341" s="8" t="s">
        <v>10</v>
      </c>
      <c r="E341" s="14" t="s">
        <v>364</v>
      </c>
      <c r="F341" s="9">
        <v>2</v>
      </c>
      <c r="G341" s="11" t="s">
        <v>37</v>
      </c>
      <c r="H341" s="9"/>
      <c r="I341" s="9">
        <v>16</v>
      </c>
      <c r="J341" s="9">
        <v>23</v>
      </c>
      <c r="K341" s="9">
        <f>J341-I341+1</f>
        <v>8</v>
      </c>
      <c r="L341" s="9"/>
      <c r="M341" s="9">
        <v>30</v>
      </c>
      <c r="N341" s="12"/>
      <c r="O341" s="13">
        <f>M341/6</f>
        <v>5</v>
      </c>
      <c r="Q341" s="15">
        <f>IF(K341=0,0,L341)</f>
        <v>0</v>
      </c>
      <c r="R341" s="16">
        <f>IF(K341=0,0,M341/1.5)</f>
        <v>20</v>
      </c>
      <c r="S341" s="15">
        <f>P341+Q341+R341</f>
        <v>20</v>
      </c>
      <c r="T341" s="177"/>
      <c r="V341" s="187"/>
    </row>
    <row r="342" spans="1:22" s="27" customFormat="1">
      <c r="A342" s="98" t="s">
        <v>133</v>
      </c>
      <c r="B342" s="8" t="s">
        <v>241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95</v>
      </c>
      <c r="H342" s="9"/>
      <c r="I342" s="9">
        <v>1</v>
      </c>
      <c r="J342" s="9">
        <v>6</v>
      </c>
      <c r="K342" s="9">
        <f t="shared" ref="K342:K347" si="506">J342-I342+1</f>
        <v>6</v>
      </c>
      <c r="L342" s="9"/>
      <c r="M342" s="9">
        <v>60</v>
      </c>
      <c r="N342" s="12"/>
      <c r="O342" s="13">
        <f t="shared" ref="O342:O347" si="507">M342/6</f>
        <v>10</v>
      </c>
      <c r="P342" s="14"/>
      <c r="Q342" s="15">
        <f t="shared" ref="Q342:Q347" si="508">IF(K342=0,0,L342)</f>
        <v>0</v>
      </c>
      <c r="R342" s="16">
        <f t="shared" ref="R342:R347" si="509">IF(K342=0,0,M342/1.5)</f>
        <v>40</v>
      </c>
      <c r="S342" s="15">
        <f t="shared" ref="S342:S347" si="510">P342+Q342+R342</f>
        <v>40</v>
      </c>
      <c r="T342" s="177"/>
      <c r="V342" s="85"/>
    </row>
    <row r="343" spans="1:22" s="27" customFormat="1">
      <c r="A343" s="98" t="s">
        <v>133</v>
      </c>
      <c r="B343" s="8" t="s">
        <v>242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210</v>
      </c>
      <c r="H343" s="9"/>
      <c r="I343" s="9">
        <v>1</v>
      </c>
      <c r="J343" s="9">
        <v>6</v>
      </c>
      <c r="K343" s="9">
        <f t="shared" si="506"/>
        <v>6</v>
      </c>
      <c r="L343" s="9"/>
      <c r="M343" s="9">
        <v>60</v>
      </c>
      <c r="N343" s="12"/>
      <c r="O343" s="13">
        <f t="shared" si="507"/>
        <v>10</v>
      </c>
      <c r="P343" s="14"/>
      <c r="Q343" s="15">
        <f t="shared" si="508"/>
        <v>0</v>
      </c>
      <c r="R343" s="16">
        <f t="shared" si="509"/>
        <v>40</v>
      </c>
      <c r="S343" s="15">
        <f t="shared" si="510"/>
        <v>40</v>
      </c>
      <c r="T343" s="177"/>
      <c r="V343" s="85"/>
    </row>
    <row r="344" spans="1:22" s="27" customFormat="1">
      <c r="A344" s="98" t="s">
        <v>133</v>
      </c>
      <c r="B344" s="8" t="s">
        <v>243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95</v>
      </c>
      <c r="H344" s="9"/>
      <c r="I344" s="9">
        <v>7</v>
      </c>
      <c r="J344" s="9">
        <v>12</v>
      </c>
      <c r="K344" s="9">
        <f t="shared" si="506"/>
        <v>6</v>
      </c>
      <c r="L344" s="9"/>
      <c r="M344" s="9">
        <v>60</v>
      </c>
      <c r="N344" s="12"/>
      <c r="O344" s="13">
        <f t="shared" si="507"/>
        <v>10</v>
      </c>
      <c r="P344" s="14"/>
      <c r="Q344" s="15">
        <f t="shared" si="508"/>
        <v>0</v>
      </c>
      <c r="R344" s="16">
        <f t="shared" si="509"/>
        <v>40</v>
      </c>
      <c r="S344" s="15">
        <f t="shared" si="510"/>
        <v>40</v>
      </c>
      <c r="T344" s="177"/>
      <c r="V344" s="85"/>
    </row>
    <row r="345" spans="1:22" s="27" customFormat="1">
      <c r="A345" s="98" t="s">
        <v>133</v>
      </c>
      <c r="B345" s="8" t="s">
        <v>244</v>
      </c>
      <c r="C345" s="9">
        <v>1</v>
      </c>
      <c r="D345" s="8" t="s">
        <v>10</v>
      </c>
      <c r="E345" s="14" t="s">
        <v>35</v>
      </c>
      <c r="F345" s="24" t="s">
        <v>77</v>
      </c>
      <c r="G345" s="11" t="s">
        <v>210</v>
      </c>
      <c r="H345" s="9"/>
      <c r="I345" s="9">
        <v>7</v>
      </c>
      <c r="J345" s="9">
        <v>12</v>
      </c>
      <c r="K345" s="9">
        <f t="shared" si="506"/>
        <v>6</v>
      </c>
      <c r="L345" s="9"/>
      <c r="M345" s="9">
        <v>60</v>
      </c>
      <c r="N345" s="12"/>
      <c r="O345" s="13">
        <f t="shared" si="507"/>
        <v>10</v>
      </c>
      <c r="P345" s="14"/>
      <c r="Q345" s="15">
        <f t="shared" si="508"/>
        <v>0</v>
      </c>
      <c r="R345" s="16">
        <f t="shared" si="509"/>
        <v>40</v>
      </c>
      <c r="S345" s="15">
        <f t="shared" si="510"/>
        <v>40</v>
      </c>
      <c r="T345" s="177"/>
      <c r="V345" s="85"/>
    </row>
    <row r="346" spans="1:22" s="27" customFormat="1">
      <c r="A346" s="98" t="s">
        <v>133</v>
      </c>
      <c r="B346" s="8" t="s">
        <v>245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95</v>
      </c>
      <c r="H346" s="9"/>
      <c r="I346" s="9">
        <v>1</v>
      </c>
      <c r="J346" s="9">
        <v>6</v>
      </c>
      <c r="K346" s="9">
        <f t="shared" si="506"/>
        <v>6</v>
      </c>
      <c r="L346" s="9"/>
      <c r="M346" s="9">
        <v>60</v>
      </c>
      <c r="N346" s="12"/>
      <c r="O346" s="13">
        <f t="shared" si="507"/>
        <v>10</v>
      </c>
      <c r="P346" s="14"/>
      <c r="Q346" s="15">
        <f t="shared" si="508"/>
        <v>0</v>
      </c>
      <c r="R346" s="16">
        <f t="shared" si="509"/>
        <v>40</v>
      </c>
      <c r="S346" s="15">
        <f t="shared" si="510"/>
        <v>40</v>
      </c>
      <c r="T346" s="177"/>
      <c r="V346" s="85"/>
    </row>
    <row r="347" spans="1:22" s="27" customFormat="1">
      <c r="A347" s="98" t="s">
        <v>133</v>
      </c>
      <c r="B347" s="8" t="s">
        <v>246</v>
      </c>
      <c r="C347" s="9">
        <v>1</v>
      </c>
      <c r="D347" s="8" t="s">
        <v>10</v>
      </c>
      <c r="E347" s="14" t="s">
        <v>35</v>
      </c>
      <c r="F347" s="24" t="s">
        <v>80</v>
      </c>
      <c r="G347" s="11" t="s">
        <v>210</v>
      </c>
      <c r="H347" s="9"/>
      <c r="I347" s="9">
        <v>1</v>
      </c>
      <c r="J347" s="9">
        <v>6</v>
      </c>
      <c r="K347" s="9">
        <f t="shared" si="506"/>
        <v>6</v>
      </c>
      <c r="L347" s="9"/>
      <c r="M347" s="9">
        <v>60</v>
      </c>
      <c r="N347" s="12"/>
      <c r="O347" s="13">
        <f t="shared" si="507"/>
        <v>10</v>
      </c>
      <c r="P347" s="14"/>
      <c r="Q347" s="15">
        <f t="shared" si="508"/>
        <v>0</v>
      </c>
      <c r="R347" s="16">
        <f t="shared" si="509"/>
        <v>40</v>
      </c>
      <c r="S347" s="15">
        <f t="shared" si="510"/>
        <v>40</v>
      </c>
      <c r="T347" s="177"/>
      <c r="V347" s="85"/>
    </row>
    <row r="348" spans="1:22" s="27" customFormat="1">
      <c r="A348" s="98" t="s">
        <v>250</v>
      </c>
      <c r="B348" s="8" t="s">
        <v>145</v>
      </c>
      <c r="C348" s="9">
        <v>1</v>
      </c>
      <c r="D348" s="8" t="s">
        <v>10</v>
      </c>
      <c r="E348" s="14" t="s">
        <v>110</v>
      </c>
      <c r="F348" s="24">
        <v>7</v>
      </c>
      <c r="G348" s="11" t="s">
        <v>83</v>
      </c>
      <c r="H348" s="9"/>
      <c r="I348" s="9">
        <v>1</v>
      </c>
      <c r="J348" s="9">
        <v>10</v>
      </c>
      <c r="K348" s="9">
        <f t="shared" ref="K348" si="511">J348-I348+1</f>
        <v>10</v>
      </c>
      <c r="L348" s="9">
        <v>30</v>
      </c>
      <c r="M348" s="9"/>
      <c r="N348" s="12"/>
      <c r="O348" s="13">
        <f t="shared" ref="O348" si="512">M348/6</f>
        <v>0</v>
      </c>
      <c r="P348" s="14"/>
      <c r="Q348" s="15">
        <f t="shared" ref="Q348" si="513">IF(K348=0,0,L348)</f>
        <v>30</v>
      </c>
      <c r="R348" s="16">
        <f t="shared" ref="R348" si="514">IF(K348=0,0,M348/1.5)</f>
        <v>0</v>
      </c>
      <c r="S348" s="15">
        <f t="shared" ref="S348" si="515">P348+Q348+R348</f>
        <v>30</v>
      </c>
      <c r="T348" s="177"/>
      <c r="V348" s="85"/>
    </row>
    <row r="349" spans="1:22" s="27" customFormat="1">
      <c r="A349" s="98"/>
      <c r="B349" s="8" t="s">
        <v>160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/>
      <c r="V349" s="85"/>
    </row>
    <row r="350" spans="1:22" s="27" customFormat="1">
      <c r="A350" s="98"/>
      <c r="B350" s="8" t="s">
        <v>146</v>
      </c>
      <c r="C350" s="9">
        <v>1</v>
      </c>
      <c r="D350" s="8" t="s">
        <v>10</v>
      </c>
      <c r="E350" s="14" t="s">
        <v>230</v>
      </c>
      <c r="F350" s="24"/>
      <c r="G350" s="11"/>
      <c r="H350" s="9"/>
      <c r="I350" s="9">
        <v>1</v>
      </c>
      <c r="J350" s="9">
        <v>10</v>
      </c>
      <c r="K350" s="9">
        <f>J350-I350+1</f>
        <v>10</v>
      </c>
      <c r="L350" s="9">
        <v>15</v>
      </c>
      <c r="M350" s="9"/>
      <c r="N350" s="12"/>
      <c r="O350" s="13">
        <f>M350/6</f>
        <v>0</v>
      </c>
      <c r="P350" s="14"/>
      <c r="Q350" s="15">
        <f>IF(K350=0,0,L350)</f>
        <v>15</v>
      </c>
      <c r="R350" s="16">
        <f>IF(K350=0,0,M350/1.5)</f>
        <v>0</v>
      </c>
      <c r="S350" s="15">
        <f>P350+Q350+R350</f>
        <v>15</v>
      </c>
      <c r="T350" s="177"/>
      <c r="V350" s="85"/>
    </row>
    <row r="351" spans="1:22" s="48" customFormat="1">
      <c r="A351" s="98"/>
      <c r="B351" s="116" t="s">
        <v>178</v>
      </c>
      <c r="C351" s="117">
        <v>2</v>
      </c>
      <c r="D351" s="116" t="s">
        <v>10</v>
      </c>
      <c r="E351" s="122" t="s">
        <v>260</v>
      </c>
      <c r="F351" s="117"/>
      <c r="G351" s="119"/>
      <c r="H351" s="117"/>
      <c r="I351" s="117"/>
      <c r="J351" s="117"/>
      <c r="K351" s="117">
        <f t="shared" ref="K351" si="516">J351-I351+1</f>
        <v>1</v>
      </c>
      <c r="L351" s="117"/>
      <c r="M351" s="117">
        <v>120</v>
      </c>
      <c r="N351" s="120"/>
      <c r="O351" s="121">
        <f t="shared" ref="O351" si="517">M351/6</f>
        <v>20</v>
      </c>
      <c r="P351" s="122"/>
      <c r="Q351" s="123">
        <f t="shared" ref="Q351" si="518">IF(K351=0,0,L351)</f>
        <v>0</v>
      </c>
      <c r="R351" s="127">
        <f t="shared" ref="R351" si="519">IF(K351=0,0,M351/1.5)</f>
        <v>80</v>
      </c>
      <c r="S351" s="123">
        <f t="shared" ref="S351" si="520">P351+Q351+R351</f>
        <v>80</v>
      </c>
      <c r="T351" s="181"/>
      <c r="V351" s="85"/>
    </row>
    <row r="352" spans="1:22" s="27" customFormat="1">
      <c r="A352" s="7"/>
      <c r="B352" s="100" t="s">
        <v>263</v>
      </c>
      <c r="C352" s="101">
        <v>2</v>
      </c>
      <c r="D352" s="100" t="s">
        <v>10</v>
      </c>
      <c r="E352" s="103" t="s">
        <v>110</v>
      </c>
      <c r="F352" s="104"/>
      <c r="G352" s="105"/>
      <c r="H352" s="101"/>
      <c r="I352" s="101"/>
      <c r="J352" s="101"/>
      <c r="K352" s="101">
        <f t="shared" ref="K352" si="521">J352-I352+1</f>
        <v>1</v>
      </c>
      <c r="L352" s="101">
        <v>60</v>
      </c>
      <c r="M352" s="101"/>
      <c r="N352" s="106"/>
      <c r="O352" s="107">
        <f t="shared" ref="O352" si="522">M352/6</f>
        <v>0</v>
      </c>
      <c r="P352" s="103"/>
      <c r="Q352" s="108">
        <f t="shared" ref="Q352" si="523">IF(K352=0,0,L352)</f>
        <v>60</v>
      </c>
      <c r="R352" s="109">
        <f t="shared" ref="R352" si="524">IF(K352=0,0,M352/1.5)</f>
        <v>0</v>
      </c>
      <c r="S352" s="108">
        <f t="shared" ref="S352" si="525">P352+Q352+R352</f>
        <v>60</v>
      </c>
      <c r="T352" s="177"/>
      <c r="V352" s="85"/>
    </row>
    <row r="353" spans="1:22" s="27" customFormat="1">
      <c r="A353" s="7"/>
      <c r="B353" s="100" t="s">
        <v>155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>
      <c r="A354" s="7"/>
      <c r="B354" s="100" t="s">
        <v>156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60</v>
      </c>
      <c r="M354" s="101"/>
      <c r="N354" s="106">
        <f>L354/K354</f>
        <v>60</v>
      </c>
      <c r="O354" s="107">
        <f>M354/5</f>
        <v>0</v>
      </c>
      <c r="P354" s="103"/>
      <c r="Q354" s="108">
        <f>IF(K354=0,0,L354)</f>
        <v>60</v>
      </c>
      <c r="R354" s="109">
        <f>IF(K354=0,0,M354/1.5)</f>
        <v>0</v>
      </c>
      <c r="S354" s="108">
        <f>P354+Q354+R354</f>
        <v>60</v>
      </c>
      <c r="T354" s="177"/>
    </row>
    <row r="355" spans="1:22" s="27" customFormat="1">
      <c r="A355" s="7"/>
      <c r="B355" s="100" t="s">
        <v>147</v>
      </c>
      <c r="C355" s="101">
        <v>2</v>
      </c>
      <c r="D355" s="100" t="s">
        <v>10</v>
      </c>
      <c r="E355" s="103" t="s">
        <v>258</v>
      </c>
      <c r="F355" s="105"/>
      <c r="G355" s="105"/>
      <c r="H355" s="101"/>
      <c r="I355" s="101"/>
      <c r="J355" s="101"/>
      <c r="K355" s="101">
        <f>J355-I355+1</f>
        <v>1</v>
      </c>
      <c r="L355" s="101">
        <v>45</v>
      </c>
      <c r="M355" s="101"/>
      <c r="N355" s="106">
        <f>L355/K355</f>
        <v>45</v>
      </c>
      <c r="O355" s="107">
        <f>M355/5</f>
        <v>0</v>
      </c>
      <c r="P355" s="103"/>
      <c r="Q355" s="108">
        <f>IF(K355=0,0,L355)</f>
        <v>45</v>
      </c>
      <c r="R355" s="109">
        <f>IF(K355=0,0,M355/1.5)</f>
        <v>0</v>
      </c>
      <c r="S355" s="108">
        <f>P355+Q355+R355</f>
        <v>45</v>
      </c>
      <c r="T355" s="177"/>
    </row>
    <row r="356" spans="1:22" s="27" customFormat="1">
      <c r="A356" s="7"/>
      <c r="B356" s="100" t="s">
        <v>147</v>
      </c>
      <c r="C356" s="101">
        <v>2</v>
      </c>
      <c r="D356" s="100" t="s">
        <v>10</v>
      </c>
      <c r="E356" s="103" t="s">
        <v>230</v>
      </c>
      <c r="F356" s="105"/>
      <c r="G356" s="105"/>
      <c r="H356" s="101"/>
      <c r="I356" s="101"/>
      <c r="J356" s="101"/>
      <c r="K356" s="101">
        <f>J356-I356+1</f>
        <v>1</v>
      </c>
      <c r="L356" s="101">
        <v>3</v>
      </c>
      <c r="M356" s="101"/>
      <c r="N356" s="106">
        <f>L356/K356</f>
        <v>3</v>
      </c>
      <c r="O356" s="107">
        <f>M356/5</f>
        <v>0</v>
      </c>
      <c r="P356" s="103"/>
      <c r="Q356" s="108">
        <f>IF(K356=0,0,L356)</f>
        <v>3</v>
      </c>
      <c r="R356" s="109">
        <f>IF(K356=0,0,M356/1.5)</f>
        <v>0</v>
      </c>
      <c r="S356" s="108">
        <f>P356+Q356+R356</f>
        <v>3</v>
      </c>
      <c r="T356" s="177">
        <f>SUM(S340:S356)</f>
        <v>648</v>
      </c>
    </row>
    <row r="357" spans="1:22" s="27" customFormat="1" ht="25.5">
      <c r="A357" s="3" t="s">
        <v>15</v>
      </c>
      <c r="B357" s="3" t="s">
        <v>16</v>
      </c>
      <c r="C357" s="4" t="s">
        <v>149</v>
      </c>
      <c r="D357" s="3" t="s">
        <v>17</v>
      </c>
      <c r="E357" s="3" t="s">
        <v>18</v>
      </c>
      <c r="F357" s="3" t="s">
        <v>19</v>
      </c>
      <c r="G357" s="3" t="s">
        <v>20</v>
      </c>
      <c r="H357" s="4" t="s">
        <v>1</v>
      </c>
      <c r="I357" s="3" t="s">
        <v>21</v>
      </c>
      <c r="J357" s="3" t="s">
        <v>22</v>
      </c>
      <c r="K357" s="4" t="s">
        <v>2</v>
      </c>
      <c r="L357" s="3" t="s">
        <v>33</v>
      </c>
      <c r="M357" s="3" t="s">
        <v>34</v>
      </c>
      <c r="N357" s="5" t="s">
        <v>3</v>
      </c>
      <c r="O357" s="5" t="s">
        <v>4</v>
      </c>
      <c r="P357" s="4" t="s">
        <v>32</v>
      </c>
      <c r="Q357" s="3" t="s">
        <v>5</v>
      </c>
      <c r="R357" s="3" t="s">
        <v>6</v>
      </c>
      <c r="S357" s="6" t="s">
        <v>7</v>
      </c>
      <c r="T357" s="179"/>
      <c r="U357" s="84" t="s">
        <v>105</v>
      </c>
      <c r="V357" s="84" t="s">
        <v>106</v>
      </c>
    </row>
    <row r="358" spans="1:22" s="27" customFormat="1">
      <c r="A358" s="98" t="s">
        <v>253</v>
      </c>
      <c r="B358" s="8" t="s">
        <v>157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75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144</v>
      </c>
      <c r="B359" s="8" t="s">
        <v>158</v>
      </c>
      <c r="C359" s="9">
        <v>1</v>
      </c>
      <c r="D359" s="8" t="s">
        <v>81</v>
      </c>
      <c r="E359" s="14" t="s">
        <v>110</v>
      </c>
      <c r="F359" s="24">
        <v>4</v>
      </c>
      <c r="G359" s="11" t="s">
        <v>83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160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140</v>
      </c>
      <c r="H360" s="9"/>
      <c r="I360" s="9">
        <v>1</v>
      </c>
      <c r="J360" s="9">
        <v>10</v>
      </c>
      <c r="K360" s="9">
        <f t="shared" ref="K360" si="526">J360-I360+1</f>
        <v>10</v>
      </c>
      <c r="L360" s="9">
        <v>30</v>
      </c>
      <c r="M360" s="9"/>
      <c r="N360" s="12"/>
      <c r="O360" s="13">
        <f t="shared" ref="O360" si="527">M360/6</f>
        <v>0</v>
      </c>
      <c r="P360" s="14"/>
      <c r="Q360" s="15">
        <f t="shared" ref="Q360" si="528">IF(K360=0,0,L360)</f>
        <v>30</v>
      </c>
      <c r="R360" s="16">
        <f t="shared" ref="R360" si="529">IF(K360=0,0,M360/1.5)</f>
        <v>0</v>
      </c>
      <c r="S360" s="15">
        <f t="shared" ref="S360" si="530">P360+Q360+R360</f>
        <v>30</v>
      </c>
      <c r="T360" s="177">
        <f>SUM(S358:S360)</f>
        <v>90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/>
    </row>
    <row r="364" spans="1:22" s="27" customFormat="1" ht="25.5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31">J365-I365+1</f>
        <v>1</v>
      </c>
      <c r="L365" s="101"/>
      <c r="M365" s="101">
        <v>120</v>
      </c>
      <c r="N365" s="106"/>
      <c r="O365" s="107">
        <f t="shared" ref="O365" si="532">M365/6</f>
        <v>20</v>
      </c>
      <c r="P365" s="103"/>
      <c r="Q365" s="108">
        <f t="shared" ref="Q365" si="533">IF(K365=0,0,L365)</f>
        <v>0</v>
      </c>
      <c r="R365" s="109">
        <f t="shared" ref="R365" si="534">IF(K365=0,0,M365/1.5)</f>
        <v>80</v>
      </c>
      <c r="S365" s="108">
        <f t="shared" ref="S365" si="535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83" customFormat="1">
      <c r="A367" s="45" t="s">
        <v>402</v>
      </c>
      <c r="B367" s="46" t="s">
        <v>354</v>
      </c>
      <c r="C367" s="47">
        <v>1</v>
      </c>
      <c r="D367" s="46" t="s">
        <v>320</v>
      </c>
      <c r="E367" s="45" t="s">
        <v>138</v>
      </c>
      <c r="F367" s="49">
        <v>7</v>
      </c>
      <c r="G367" s="49" t="s">
        <v>102</v>
      </c>
      <c r="H367" s="47"/>
      <c r="I367" s="47">
        <v>5</v>
      </c>
      <c r="J367" s="47">
        <v>23</v>
      </c>
      <c r="K367" s="47">
        <f>J367-I367+1</f>
        <v>19</v>
      </c>
      <c r="L367" s="47">
        <v>30</v>
      </c>
      <c r="M367" s="47"/>
      <c r="N367" s="50">
        <f>L367/K367</f>
        <v>1.5789473684210527</v>
      </c>
      <c r="O367" s="51">
        <f>M367/5</f>
        <v>0</v>
      </c>
      <c r="P367" s="48"/>
      <c r="Q367" s="52">
        <f>IF(K367=0,0,L367)</f>
        <v>30</v>
      </c>
      <c r="R367" s="91">
        <f>IF(K367=0,0,M367/1.5)</f>
        <v>0</v>
      </c>
      <c r="S367" s="52">
        <f>P367+Q367+R367</f>
        <v>30</v>
      </c>
      <c r="T367" s="204"/>
      <c r="U367" s="86"/>
      <c r="V367" s="87"/>
    </row>
    <row r="368" spans="1:22" s="14" customFormat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5.5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>
      <c r="A370" s="7"/>
      <c r="B370" s="8" t="s">
        <v>323</v>
      </c>
      <c r="C370" s="9">
        <v>1</v>
      </c>
      <c r="D370" s="8" t="s">
        <v>322</v>
      </c>
      <c r="E370" s="7" t="s">
        <v>324</v>
      </c>
      <c r="F370" s="11">
        <v>7</v>
      </c>
      <c r="G370" s="11" t="s">
        <v>139</v>
      </c>
      <c r="H370" s="9"/>
      <c r="I370" s="9">
        <v>6</v>
      </c>
      <c r="J370" s="9">
        <v>23</v>
      </c>
      <c r="K370" s="9">
        <f t="shared" ref="K370" si="536">J370-I370+1</f>
        <v>18</v>
      </c>
      <c r="L370" s="9">
        <v>45</v>
      </c>
      <c r="M370" s="9"/>
      <c r="N370" s="12">
        <f t="shared" ref="N370" si="537">L370/K370</f>
        <v>2.5</v>
      </c>
      <c r="O370" s="13">
        <f t="shared" ref="O370" si="538">M370/5</f>
        <v>0</v>
      </c>
      <c r="Q370" s="15">
        <f t="shared" ref="Q370" si="539">IF(K370=0,0,L370)</f>
        <v>45</v>
      </c>
      <c r="R370" s="16">
        <f t="shared" ref="R370" si="540">IF(K370=0,0,M370/1.5)</f>
        <v>0</v>
      </c>
      <c r="S370" s="15">
        <f t="shared" ref="S370" si="541">P370+Q370+R370</f>
        <v>45</v>
      </c>
      <c r="T370" s="177">
        <f>SUM(S370:S370)</f>
        <v>45</v>
      </c>
      <c r="U370" s="185"/>
    </row>
    <row r="371" spans="1:30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79"/>
      <c r="U371" s="84" t="s">
        <v>105</v>
      </c>
      <c r="V371" s="84" t="s">
        <v>106</v>
      </c>
    </row>
    <row r="372" spans="1:30" s="48" customFormat="1">
      <c r="A372" s="45"/>
      <c r="B372" s="46" t="s">
        <v>337</v>
      </c>
      <c r="C372" s="47">
        <v>1</v>
      </c>
      <c r="D372" s="46" t="s">
        <v>403</v>
      </c>
      <c r="E372" s="45" t="s">
        <v>326</v>
      </c>
      <c r="F372" s="49">
        <v>6</v>
      </c>
      <c r="G372" s="49" t="s">
        <v>139</v>
      </c>
      <c r="H372" s="47"/>
      <c r="I372" s="47">
        <v>6</v>
      </c>
      <c r="J372" s="47">
        <v>23</v>
      </c>
      <c r="K372" s="47">
        <f>J372-I372+1</f>
        <v>18</v>
      </c>
      <c r="L372" s="47">
        <v>45</v>
      </c>
      <c r="M372" s="47"/>
      <c r="N372" s="50">
        <f>L372/K372</f>
        <v>2.5</v>
      </c>
      <c r="O372" s="51">
        <f>M372/5</f>
        <v>0</v>
      </c>
      <c r="Q372" s="52">
        <f>IF(K372=0,0,L372)</f>
        <v>45</v>
      </c>
      <c r="R372" s="91">
        <f>IF(K372=0,0,M372/1.5)</f>
        <v>0</v>
      </c>
      <c r="S372" s="52">
        <f>P372+Q372+R372</f>
        <v>45</v>
      </c>
      <c r="T372" s="181"/>
      <c r="U372" s="94"/>
    </row>
    <row r="373" spans="1:30" s="14" customFormat="1">
      <c r="A373" s="7"/>
      <c r="B373" s="8" t="s">
        <v>321</v>
      </c>
      <c r="C373" s="9">
        <v>1</v>
      </c>
      <c r="D373" s="8" t="s">
        <v>322</v>
      </c>
      <c r="E373" s="7" t="s">
        <v>138</v>
      </c>
      <c r="F373" s="11">
        <v>7</v>
      </c>
      <c r="G373" s="11" t="s">
        <v>75</v>
      </c>
      <c r="H373" s="9"/>
      <c r="I373" s="9">
        <v>1</v>
      </c>
      <c r="J373" s="9">
        <v>10</v>
      </c>
      <c r="K373" s="9">
        <f t="shared" ref="K373" si="542">J373-I373+1</f>
        <v>10</v>
      </c>
      <c r="L373" s="9">
        <v>30</v>
      </c>
      <c r="M373" s="9"/>
      <c r="N373" s="12">
        <f t="shared" ref="N373" si="543">L373/K373</f>
        <v>3</v>
      </c>
      <c r="O373" s="13">
        <f t="shared" ref="O373" si="544">M373/5</f>
        <v>0</v>
      </c>
      <c r="Q373" s="15">
        <f t="shared" ref="Q373" si="545">IF(K373=0,0,L373)</f>
        <v>30</v>
      </c>
      <c r="R373" s="16">
        <f t="shared" ref="R373" si="546">IF(K373=0,0,M373/1.5)</f>
        <v>0</v>
      </c>
      <c r="S373" s="15">
        <f t="shared" ref="S373" si="547">P373+Q373+R373</f>
        <v>30</v>
      </c>
      <c r="T373" s="177"/>
      <c r="U373" s="185"/>
    </row>
    <row r="374" spans="1:30" s="1" customFormat="1">
      <c r="A374" s="7"/>
      <c r="B374" s="8" t="s">
        <v>346</v>
      </c>
      <c r="C374" s="9">
        <v>1</v>
      </c>
      <c r="D374" s="8" t="s">
        <v>335</v>
      </c>
      <c r="E374" s="7" t="s">
        <v>138</v>
      </c>
      <c r="F374" s="11">
        <v>7</v>
      </c>
      <c r="G374" s="11" t="s">
        <v>83</v>
      </c>
      <c r="H374" s="9"/>
      <c r="I374" s="9">
        <v>6</v>
      </c>
      <c r="J374" s="9">
        <v>23</v>
      </c>
      <c r="K374" s="9">
        <f t="shared" ref="K374" si="548">J374-I374+1</f>
        <v>18</v>
      </c>
      <c r="L374" s="9">
        <v>30</v>
      </c>
      <c r="M374" s="9"/>
      <c r="N374" s="12">
        <f t="shared" ref="N374" si="549">L374/K374</f>
        <v>1.6666666666666667</v>
      </c>
      <c r="O374" s="13">
        <f t="shared" ref="O374" si="550">M374/5</f>
        <v>0</v>
      </c>
      <c r="P374" s="14"/>
      <c r="Q374" s="15">
        <f t="shared" ref="Q374" si="551">IF(K374=0,0,L374)</f>
        <v>30</v>
      </c>
      <c r="R374" s="16">
        <f t="shared" ref="R374" si="552">IF(K374=0,0,M374/1.5)</f>
        <v>0</v>
      </c>
      <c r="S374" s="15">
        <f t="shared" ref="S374" si="553">P374+Q374+R374</f>
        <v>30</v>
      </c>
      <c r="T374" s="178"/>
      <c r="U374" s="190"/>
      <c r="V374" s="189"/>
    </row>
    <row r="375" spans="1:30" s="1" customFormat="1">
      <c r="A375" s="7"/>
      <c r="B375" s="8"/>
      <c r="C375" s="9"/>
      <c r="D375" s="8"/>
      <c r="E375" s="7"/>
      <c r="F375" s="11"/>
      <c r="G375" s="11"/>
      <c r="H375" s="9"/>
      <c r="I375" s="9"/>
      <c r="J375" s="9"/>
      <c r="K375" s="9"/>
      <c r="L375" s="9"/>
      <c r="M375" s="9"/>
      <c r="N375" s="12"/>
      <c r="O375" s="13"/>
      <c r="P375" s="14"/>
      <c r="Q375" s="15"/>
      <c r="R375" s="16"/>
      <c r="S375" s="15"/>
      <c r="T375" s="178"/>
      <c r="U375" s="190"/>
      <c r="V375" s="189"/>
    </row>
    <row r="376" spans="1:30" s="1" customFormat="1">
      <c r="A376" s="7" t="s">
        <v>412</v>
      </c>
      <c r="B376" s="8" t="s">
        <v>355</v>
      </c>
      <c r="C376" s="9">
        <v>1</v>
      </c>
      <c r="D376" s="8" t="s">
        <v>335</v>
      </c>
      <c r="E376" s="7" t="s">
        <v>138</v>
      </c>
      <c r="F376" s="11">
        <v>7</v>
      </c>
      <c r="G376" s="11" t="s">
        <v>295</v>
      </c>
      <c r="H376" s="9"/>
      <c r="I376" s="9">
        <v>6</v>
      </c>
      <c r="J376" s="9">
        <v>23</v>
      </c>
      <c r="K376" s="9">
        <f t="shared" ref="K376" si="554">J376-I376+1</f>
        <v>18</v>
      </c>
      <c r="L376" s="9">
        <v>30</v>
      </c>
      <c r="M376" s="9"/>
      <c r="N376" s="12">
        <f t="shared" ref="N376" si="555">L376/K376</f>
        <v>1.6666666666666667</v>
      </c>
      <c r="O376" s="13">
        <f t="shared" ref="O376" si="556">M376/5</f>
        <v>0</v>
      </c>
      <c r="P376" s="14"/>
      <c r="Q376" s="15">
        <f t="shared" ref="Q376" si="557">IF(K376=0,0,L376)</f>
        <v>30</v>
      </c>
      <c r="R376" s="16">
        <f t="shared" ref="R376" si="558">IF(K376=0,0,M376/1.5)</f>
        <v>0</v>
      </c>
      <c r="S376" s="15">
        <f t="shared" ref="S376" si="559">P376+Q376+R376</f>
        <v>30</v>
      </c>
      <c r="T376" s="178"/>
      <c r="U376" s="190"/>
      <c r="V376" s="189"/>
    </row>
    <row r="377" spans="1:30" s="1" customFormat="1">
      <c r="A377" s="7" t="s">
        <v>413</v>
      </c>
      <c r="B377" s="8" t="s">
        <v>355</v>
      </c>
      <c r="C377" s="9">
        <v>1</v>
      </c>
      <c r="D377" s="8" t="s">
        <v>335</v>
      </c>
      <c r="E377" s="7" t="s">
        <v>138</v>
      </c>
      <c r="F377" s="11">
        <v>7</v>
      </c>
      <c r="G377" s="11" t="s">
        <v>295</v>
      </c>
      <c r="H377" s="9"/>
      <c r="I377" s="9">
        <v>6</v>
      </c>
      <c r="J377" s="9">
        <v>23</v>
      </c>
      <c r="K377" s="9">
        <f t="shared" ref="K377" si="560">J377-I377+1</f>
        <v>18</v>
      </c>
      <c r="L377" s="9">
        <v>30</v>
      </c>
      <c r="M377" s="9"/>
      <c r="N377" s="12">
        <f t="shared" ref="N377" si="561">L377/K377</f>
        <v>1.6666666666666667</v>
      </c>
      <c r="O377" s="13">
        <f t="shared" ref="O377" si="562">M377/5</f>
        <v>0</v>
      </c>
      <c r="P377" s="14"/>
      <c r="Q377" s="15">
        <f t="shared" ref="Q377" si="563">IF(K377=0,0,L377)</f>
        <v>30</v>
      </c>
      <c r="R377" s="16">
        <f t="shared" ref="R377" si="564">IF(K377=0,0,M377/1.5)</f>
        <v>0</v>
      </c>
      <c r="S377" s="15">
        <f t="shared" ref="S377" si="565">P377+Q377+R377</f>
        <v>30</v>
      </c>
      <c r="T377" s="178"/>
      <c r="U377" s="190"/>
      <c r="V377" s="189"/>
    </row>
    <row r="378" spans="1:30" s="48" customFormat="1">
      <c r="A378" s="205"/>
      <c r="B378" s="46" t="s">
        <v>339</v>
      </c>
      <c r="C378" s="47">
        <v>1</v>
      </c>
      <c r="D378" s="46" t="s">
        <v>404</v>
      </c>
      <c r="E378" s="92" t="s">
        <v>114</v>
      </c>
      <c r="F378" s="49">
        <v>7</v>
      </c>
      <c r="G378" s="49" t="s">
        <v>75</v>
      </c>
      <c r="H378" s="47"/>
      <c r="I378" s="47">
        <v>5</v>
      </c>
      <c r="J378" s="47">
        <v>14</v>
      </c>
      <c r="K378" s="47">
        <f>J378-I378+1</f>
        <v>10</v>
      </c>
      <c r="L378" s="47">
        <v>30</v>
      </c>
      <c r="M378" s="47"/>
      <c r="N378" s="50">
        <f t="shared" ref="N378" si="566">L378/K378</f>
        <v>3</v>
      </c>
      <c r="O378" s="51">
        <f>M378/5</f>
        <v>0</v>
      </c>
      <c r="Q378" s="52">
        <f>IF(K378=0,0,L378)</f>
        <v>30</v>
      </c>
      <c r="R378" s="91">
        <f>IF(K378=0,0,M378/1.5)</f>
        <v>0</v>
      </c>
      <c r="S378" s="52">
        <f>P378+Q378+R378</f>
        <v>30</v>
      </c>
      <c r="T378" s="181"/>
    </row>
    <row r="379" spans="1:30" s="110" customFormat="1">
      <c r="A379" s="131"/>
      <c r="B379" s="100" t="s">
        <v>263</v>
      </c>
      <c r="C379" s="101">
        <v>2</v>
      </c>
      <c r="D379" s="116" t="s">
        <v>335</v>
      </c>
      <c r="E379" s="103" t="s">
        <v>98</v>
      </c>
      <c r="F379" s="104"/>
      <c r="G379" s="105"/>
      <c r="H379" s="101"/>
      <c r="I379" s="101"/>
      <c r="J379" s="101"/>
      <c r="K379" s="101">
        <f t="shared" ref="K379:K380" si="567">J379-I379+1</f>
        <v>1</v>
      </c>
      <c r="L379" s="101"/>
      <c r="M379" s="101">
        <v>120</v>
      </c>
      <c r="N379" s="106"/>
      <c r="O379" s="107">
        <f t="shared" ref="O379:O380" si="568">M379/6</f>
        <v>20</v>
      </c>
      <c r="P379" s="103"/>
      <c r="Q379" s="108">
        <f t="shared" ref="Q379:Q380" si="569">IF(K379=0,0,L379)</f>
        <v>0</v>
      </c>
      <c r="R379" s="109">
        <f t="shared" ref="R379:R380" si="570">IF(K379=0,0,M379/1.5)</f>
        <v>80</v>
      </c>
      <c r="S379" s="108">
        <f t="shared" ref="S379:S380" si="571">P379+Q379+R379</f>
        <v>80</v>
      </c>
      <c r="T379" s="188"/>
      <c r="V379" s="128"/>
    </row>
    <row r="380" spans="1:30" s="110" customFormat="1">
      <c r="A380" s="131"/>
      <c r="B380" s="100" t="s">
        <v>397</v>
      </c>
      <c r="C380" s="101">
        <v>2</v>
      </c>
      <c r="D380" s="116" t="s">
        <v>335</v>
      </c>
      <c r="E380" s="103" t="s">
        <v>113</v>
      </c>
      <c r="F380" s="104"/>
      <c r="G380" s="105"/>
      <c r="H380" s="101"/>
      <c r="I380" s="101"/>
      <c r="J380" s="101"/>
      <c r="K380" s="101">
        <f t="shared" si="567"/>
        <v>1</v>
      </c>
      <c r="L380" s="101">
        <v>180</v>
      </c>
      <c r="M380" s="101"/>
      <c r="N380" s="106"/>
      <c r="O380" s="107">
        <f t="shared" si="568"/>
        <v>0</v>
      </c>
      <c r="P380" s="103"/>
      <c r="Q380" s="108">
        <f t="shared" si="569"/>
        <v>180</v>
      </c>
      <c r="R380" s="109">
        <f t="shared" si="570"/>
        <v>0</v>
      </c>
      <c r="S380" s="108">
        <f t="shared" si="571"/>
        <v>180</v>
      </c>
      <c r="T380" s="191"/>
      <c r="V380" s="128"/>
    </row>
    <row r="381" spans="1:30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182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</row>
    <row r="382" spans="1:30" s="193" customFormat="1">
      <c r="A382" s="192"/>
      <c r="C382" s="194"/>
      <c r="D382" s="194"/>
      <c r="E382" s="194"/>
      <c r="F382" s="195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6" t="s">
        <v>398</v>
      </c>
      <c r="T382" s="197">
        <f>SUM(T2:T380)</f>
        <v>8673</v>
      </c>
      <c r="U382" s="194"/>
      <c r="V382" s="194"/>
      <c r="W382" s="194"/>
      <c r="X382" s="194"/>
      <c r="Y382" s="194"/>
      <c r="Z382" s="194"/>
      <c r="AA382" s="194"/>
      <c r="AB382" s="194"/>
      <c r="AC382" s="194"/>
      <c r="AD382" s="194"/>
    </row>
    <row r="383" spans="1:30" s="193" customFormat="1">
      <c r="A383" s="192"/>
      <c r="C383" s="194"/>
      <c r="D383" s="194"/>
      <c r="E383" s="194"/>
      <c r="F383" s="195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6" t="s">
        <v>399</v>
      </c>
      <c r="T383" s="198" t="s">
        <v>400</v>
      </c>
      <c r="U383" s="194"/>
      <c r="V383" s="194"/>
      <c r="W383" s="194"/>
      <c r="X383" s="194"/>
      <c r="Y383" s="194"/>
      <c r="Z383" s="194"/>
      <c r="AA383" s="194"/>
      <c r="AB383" s="194"/>
      <c r="AC383" s="194"/>
      <c r="AD383" s="194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0"/>
  <sheetViews>
    <sheetView topLeftCell="A187" workbookViewId="0">
      <selection activeCell="G194" sqref="G194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297</v>
      </c>
      <c r="E18" s="142" t="s">
        <v>298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288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293</v>
      </c>
      <c r="H19" s="141"/>
      <c r="I19" s="141">
        <v>6</v>
      </c>
      <c r="J19" s="141">
        <v>23</v>
      </c>
      <c r="K19" s="141">
        <f t="shared" si="10"/>
        <v>18</v>
      </c>
      <c r="L19" s="141">
        <v>60</v>
      </c>
      <c r="M19" s="141"/>
      <c r="N19" s="143">
        <f t="shared" si="11"/>
        <v>3.3333333333333335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284</v>
      </c>
      <c r="C26" s="9">
        <v>1</v>
      </c>
      <c r="D26" s="8" t="s">
        <v>309</v>
      </c>
      <c r="E26" s="14" t="s">
        <v>305</v>
      </c>
      <c r="F26" s="11">
        <v>2</v>
      </c>
      <c r="G26" s="11" t="s">
        <v>139</v>
      </c>
      <c r="H26" s="9"/>
      <c r="I26" s="9">
        <v>6</v>
      </c>
      <c r="J26" s="9">
        <v>23</v>
      </c>
      <c r="K26" s="9">
        <f t="shared" si="17"/>
        <v>18</v>
      </c>
      <c r="L26" s="9">
        <v>30</v>
      </c>
      <c r="M26" s="9"/>
      <c r="N26" s="12">
        <f t="shared" ref="N26:N36" si="21">L26/K26</f>
        <v>1.6666666666666667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281</v>
      </c>
      <c r="C27" s="9">
        <v>1</v>
      </c>
      <c r="D27" s="8" t="s">
        <v>308</v>
      </c>
      <c r="E27" s="14" t="s">
        <v>306</v>
      </c>
      <c r="F27" s="11">
        <v>2</v>
      </c>
      <c r="G27" s="11" t="s">
        <v>140</v>
      </c>
      <c r="H27" s="9"/>
      <c r="I27" s="9">
        <v>6</v>
      </c>
      <c r="J27" s="9">
        <v>23</v>
      </c>
      <c r="K27" s="9">
        <f t="shared" si="17"/>
        <v>18</v>
      </c>
      <c r="L27" s="9">
        <v>30</v>
      </c>
      <c r="M27" s="9"/>
      <c r="N27" s="12">
        <f t="shared" si="21"/>
        <v>1.6666666666666667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281</v>
      </c>
      <c r="C28" s="9">
        <v>1</v>
      </c>
      <c r="D28" s="8" t="s">
        <v>304</v>
      </c>
      <c r="E28" s="14" t="s">
        <v>305</v>
      </c>
      <c r="F28" s="11">
        <v>3</v>
      </c>
      <c r="G28" s="11" t="s">
        <v>75</v>
      </c>
      <c r="H28" s="9"/>
      <c r="I28" s="9">
        <v>6</v>
      </c>
      <c r="J28" s="9">
        <v>23</v>
      </c>
      <c r="K28" s="9">
        <f t="shared" si="17"/>
        <v>18</v>
      </c>
      <c r="L28" s="9">
        <v>30</v>
      </c>
      <c r="M28" s="9"/>
      <c r="N28" s="12">
        <f t="shared" si="21"/>
        <v>1.6666666666666667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281</v>
      </c>
      <c r="C29" s="9">
        <v>1</v>
      </c>
      <c r="D29" s="8" t="s">
        <v>307</v>
      </c>
      <c r="E29" s="14" t="s">
        <v>306</v>
      </c>
      <c r="F29" s="11">
        <v>3</v>
      </c>
      <c r="G29" s="11" t="s">
        <v>83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si="21"/>
        <v>1.6666666666666667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289</v>
      </c>
      <c r="C30" s="9">
        <v>1</v>
      </c>
      <c r="D30" s="8" t="s">
        <v>311</v>
      </c>
      <c r="E30" s="14" t="s">
        <v>305</v>
      </c>
      <c r="F30" s="11">
        <v>3</v>
      </c>
      <c r="G30" s="11" t="s">
        <v>139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289</v>
      </c>
      <c r="C31" s="9">
        <v>1</v>
      </c>
      <c r="D31" s="8" t="s">
        <v>308</v>
      </c>
      <c r="E31" s="14" t="s">
        <v>306</v>
      </c>
      <c r="F31" s="11">
        <v>3</v>
      </c>
      <c r="G31" s="11" t="s">
        <v>140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281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293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281</v>
      </c>
      <c r="C35" s="9">
        <v>1</v>
      </c>
      <c r="D35" s="8" t="s">
        <v>46</v>
      </c>
      <c r="E35" s="14" t="s">
        <v>294</v>
      </c>
      <c r="F35" s="24">
        <v>4</v>
      </c>
      <c r="G35" s="11" t="s">
        <v>295</v>
      </c>
      <c r="H35" s="9"/>
      <c r="I35" s="9">
        <v>6</v>
      </c>
      <c r="J35" s="9">
        <v>23</v>
      </c>
      <c r="K35" s="9">
        <f t="shared" si="17"/>
        <v>18</v>
      </c>
      <c r="L35" s="9">
        <v>30</v>
      </c>
      <c r="M35" s="9"/>
      <c r="N35" s="12">
        <f t="shared" si="21"/>
        <v>1.6666666666666667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301</v>
      </c>
      <c r="E38" s="36" t="s">
        <v>302</v>
      </c>
      <c r="F38" s="11">
        <v>5</v>
      </c>
      <c r="G38" s="11" t="s">
        <v>293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303</v>
      </c>
      <c r="E39" s="36" t="s">
        <v>185</v>
      </c>
      <c r="F39" s="11">
        <v>5</v>
      </c>
      <c r="G39" s="11" t="s">
        <v>295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297</v>
      </c>
      <c r="E41" s="36" t="s">
        <v>298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340</v>
      </c>
      <c r="C42" s="9">
        <v>1</v>
      </c>
      <c r="D42" s="8" t="s">
        <v>30</v>
      </c>
      <c r="E42" s="14" t="s">
        <v>294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340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9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299</v>
      </c>
      <c r="E53" s="142" t="s">
        <v>298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9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89" t="s">
        <v>252</v>
      </c>
      <c r="B55" s="90" t="s">
        <v>289</v>
      </c>
      <c r="C55" s="141">
        <v>1</v>
      </c>
      <c r="D55" s="90" t="s">
        <v>25</v>
      </c>
      <c r="E55" s="145" t="s">
        <v>294</v>
      </c>
      <c r="F55" s="88">
        <v>4</v>
      </c>
      <c r="G55" s="88" t="s">
        <v>295</v>
      </c>
      <c r="H55" s="141"/>
      <c r="I55" s="141">
        <v>6</v>
      </c>
      <c r="J55" s="141">
        <v>23</v>
      </c>
      <c r="K55" s="141">
        <f>J55-I55+1</f>
        <v>18</v>
      </c>
      <c r="L55" s="141">
        <v>30</v>
      </c>
      <c r="M55" s="141"/>
      <c r="N55" s="143">
        <f>L55/K55</f>
        <v>1.6666666666666667</v>
      </c>
      <c r="O55" s="144">
        <f>M55/6</f>
        <v>0</v>
      </c>
      <c r="Q55" s="146">
        <f>IF(K55=0,0,L55)</f>
        <v>30</v>
      </c>
      <c r="R55" s="147">
        <f>IF(K55=0,0,M55/1.5)</f>
        <v>0</v>
      </c>
      <c r="S55" s="146">
        <f>P55+Q55+R55</f>
        <v>30</v>
      </c>
    </row>
    <row r="56" spans="1:19" s="153" customFormat="1">
      <c r="A56" s="89" t="s">
        <v>252</v>
      </c>
      <c r="B56" s="90" t="s">
        <v>289</v>
      </c>
      <c r="C56" s="141">
        <v>1</v>
      </c>
      <c r="D56" s="90" t="s">
        <v>26</v>
      </c>
      <c r="E56" s="89" t="s">
        <v>138</v>
      </c>
      <c r="F56" s="88">
        <v>4</v>
      </c>
      <c r="G56" s="88" t="s">
        <v>293</v>
      </c>
      <c r="H56" s="141"/>
      <c r="I56" s="141">
        <v>6</v>
      </c>
      <c r="J56" s="141">
        <v>23</v>
      </c>
      <c r="K56" s="141">
        <f>J56-I56+1</f>
        <v>18</v>
      </c>
      <c r="L56" s="141">
        <v>60</v>
      </c>
      <c r="M56" s="141"/>
      <c r="N56" s="143">
        <f>L56/K56</f>
        <v>3.3333333333333335</v>
      </c>
      <c r="O56" s="144">
        <f t="shared" ref="O56" si="49">M56/5</f>
        <v>0</v>
      </c>
      <c r="P56" s="145"/>
      <c r="Q56" s="146">
        <f>IF(K56=0,0,L56)</f>
        <v>60</v>
      </c>
      <c r="R56" s="147">
        <f>IF(K56=0,0,M56/1.5)</f>
        <v>0</v>
      </c>
      <c r="S56" s="146">
        <f>P56+Q56+R56</f>
        <v>60</v>
      </c>
    </row>
    <row r="57" spans="1:19" s="145" customFormat="1">
      <c r="A57" s="151" t="s">
        <v>252</v>
      </c>
      <c r="B57" s="90" t="s">
        <v>56</v>
      </c>
      <c r="C57" s="141">
        <v>1</v>
      </c>
      <c r="D57" s="90" t="s">
        <v>45</v>
      </c>
      <c r="E57" s="145" t="s">
        <v>111</v>
      </c>
      <c r="F57" s="88">
        <v>5</v>
      </c>
      <c r="G57" s="88" t="s">
        <v>75</v>
      </c>
      <c r="H57" s="141"/>
      <c r="I57" s="141">
        <v>1</v>
      </c>
      <c r="J57" s="141">
        <v>15</v>
      </c>
      <c r="K57" s="141">
        <f t="shared" ref="K57:K130" si="50">J57-I57+1</f>
        <v>15</v>
      </c>
      <c r="L57" s="141">
        <v>30</v>
      </c>
      <c r="M57" s="141"/>
      <c r="N57" s="143">
        <f t="shared" si="48"/>
        <v>2</v>
      </c>
      <c r="O57" s="144">
        <f>M57/5</f>
        <v>0</v>
      </c>
      <c r="Q57" s="146">
        <f t="shared" ref="Q57:Q130" si="51">IF(K57=0,0,L57)</f>
        <v>30</v>
      </c>
      <c r="R57" s="147">
        <f t="shared" ref="R57:R130" si="52">IF(K57=0,0,M57/1.5)</f>
        <v>0</v>
      </c>
      <c r="S57" s="146">
        <f t="shared" ref="S57:S130" si="53">P57+Q57+R57</f>
        <v>30</v>
      </c>
    </row>
    <row r="58" spans="1:19" s="145" customFormat="1">
      <c r="A58" s="151" t="s">
        <v>252</v>
      </c>
      <c r="B58" s="90" t="s">
        <v>145</v>
      </c>
      <c r="C58" s="141">
        <v>1</v>
      </c>
      <c r="D58" s="90" t="s">
        <v>25</v>
      </c>
      <c r="E58" s="89" t="s">
        <v>43</v>
      </c>
      <c r="F58" s="152">
        <v>5</v>
      </c>
      <c r="G58" s="88" t="s">
        <v>83</v>
      </c>
      <c r="H58" s="141"/>
      <c r="I58" s="141">
        <v>1</v>
      </c>
      <c r="J58" s="141">
        <v>10</v>
      </c>
      <c r="K58" s="141">
        <f t="shared" si="50"/>
        <v>10</v>
      </c>
      <c r="L58" s="141">
        <v>30</v>
      </c>
      <c r="M58" s="141"/>
      <c r="N58" s="143">
        <f t="shared" si="48"/>
        <v>3</v>
      </c>
      <c r="O58" s="144">
        <f>M58/5</f>
        <v>0</v>
      </c>
      <c r="Q58" s="146">
        <f t="shared" si="51"/>
        <v>30</v>
      </c>
      <c r="R58" s="147">
        <f t="shared" si="52"/>
        <v>0</v>
      </c>
      <c r="S58" s="146">
        <f t="shared" si="53"/>
        <v>30</v>
      </c>
    </row>
    <row r="59" spans="1:19" s="145" customFormat="1">
      <c r="A59" s="151" t="s">
        <v>252</v>
      </c>
      <c r="B59" s="90" t="s">
        <v>284</v>
      </c>
      <c r="C59" s="141">
        <v>1</v>
      </c>
      <c r="D59" s="90" t="s">
        <v>137</v>
      </c>
      <c r="E59" s="89" t="s">
        <v>138</v>
      </c>
      <c r="F59" s="88">
        <v>5</v>
      </c>
      <c r="G59" s="88" t="s">
        <v>293</v>
      </c>
      <c r="H59" s="141"/>
      <c r="I59" s="141">
        <v>6</v>
      </c>
      <c r="J59" s="141">
        <v>23</v>
      </c>
      <c r="K59" s="141">
        <f t="shared" si="50"/>
        <v>18</v>
      </c>
      <c r="L59" s="141">
        <v>60</v>
      </c>
      <c r="M59" s="141"/>
      <c r="N59" s="143">
        <f t="shared" si="48"/>
        <v>3.3333333333333335</v>
      </c>
      <c r="O59" s="144">
        <f t="shared" ref="O59" si="54">M59/5</f>
        <v>0</v>
      </c>
      <c r="Q59" s="146">
        <f t="shared" si="51"/>
        <v>60</v>
      </c>
      <c r="R59" s="147">
        <f t="shared" si="52"/>
        <v>0</v>
      </c>
      <c r="S59" s="146">
        <f t="shared" si="53"/>
        <v>60</v>
      </c>
    </row>
    <row r="60" spans="1:19" s="145" customFormat="1">
      <c r="A60" s="89" t="s">
        <v>252</v>
      </c>
      <c r="B60" s="90" t="s">
        <v>178</v>
      </c>
      <c r="C60" s="141">
        <v>1</v>
      </c>
      <c r="D60" s="90" t="s">
        <v>11</v>
      </c>
      <c r="E60" s="142" t="s">
        <v>118</v>
      </c>
      <c r="F60" s="88">
        <v>6</v>
      </c>
      <c r="G60" s="88" t="s">
        <v>74</v>
      </c>
      <c r="H60" s="141"/>
      <c r="I60" s="141">
        <v>1</v>
      </c>
      <c r="J60" s="141">
        <v>15</v>
      </c>
      <c r="K60" s="141">
        <f t="shared" ref="K60:K67" si="55">J60-I60+1</f>
        <v>15</v>
      </c>
      <c r="L60" s="141">
        <v>30</v>
      </c>
      <c r="M60" s="141"/>
      <c r="N60" s="143">
        <f>L60/K60</f>
        <v>2</v>
      </c>
      <c r="O60" s="144">
        <f>M60/6</f>
        <v>0</v>
      </c>
      <c r="Q60" s="146">
        <f>IF(K60=0,0,L60)</f>
        <v>30</v>
      </c>
      <c r="R60" s="147">
        <f t="shared" ref="R60:R67" si="56">IF(K60=0,0,M60/1.5)</f>
        <v>0</v>
      </c>
      <c r="S60" s="144">
        <f t="shared" ref="S60:S67" si="57">P60+Q60+R60</f>
        <v>30</v>
      </c>
    </row>
    <row r="61" spans="1:19" s="145" customFormat="1">
      <c r="A61" s="89" t="s">
        <v>252</v>
      </c>
      <c r="B61" s="90" t="s">
        <v>178</v>
      </c>
      <c r="C61" s="141">
        <v>1</v>
      </c>
      <c r="D61" s="90" t="s">
        <v>297</v>
      </c>
      <c r="E61" s="142" t="s">
        <v>298</v>
      </c>
      <c r="F61" s="88">
        <v>6</v>
      </c>
      <c r="G61" s="88" t="s">
        <v>102</v>
      </c>
      <c r="H61" s="141"/>
      <c r="I61" s="141">
        <v>1</v>
      </c>
      <c r="J61" s="141">
        <v>15</v>
      </c>
      <c r="K61" s="141">
        <f t="shared" si="55"/>
        <v>15</v>
      </c>
      <c r="L61" s="141">
        <v>30</v>
      </c>
      <c r="M61" s="141"/>
      <c r="N61" s="143">
        <f>L61/K61</f>
        <v>2</v>
      </c>
      <c r="O61" s="144">
        <f>M61/6</f>
        <v>0</v>
      </c>
      <c r="Q61" s="146">
        <f>IF(K61=0,0,L61)</f>
        <v>30</v>
      </c>
      <c r="R61" s="147">
        <f t="shared" si="56"/>
        <v>0</v>
      </c>
      <c r="S61" s="144">
        <f t="shared" si="57"/>
        <v>30</v>
      </c>
    </row>
    <row r="62" spans="1:19" s="145" customFormat="1">
      <c r="A62" s="89" t="s">
        <v>252</v>
      </c>
      <c r="B62" s="90" t="s">
        <v>155</v>
      </c>
      <c r="C62" s="141">
        <v>1</v>
      </c>
      <c r="D62" s="90" t="s">
        <v>27</v>
      </c>
      <c r="E62" s="145" t="s">
        <v>113</v>
      </c>
      <c r="F62" s="141">
        <v>7</v>
      </c>
      <c r="G62" s="88" t="s">
        <v>206</v>
      </c>
      <c r="H62" s="141"/>
      <c r="I62" s="141">
        <v>1</v>
      </c>
      <c r="J62" s="141">
        <v>10</v>
      </c>
      <c r="K62" s="141">
        <f t="shared" si="55"/>
        <v>10</v>
      </c>
      <c r="L62" s="141">
        <v>60</v>
      </c>
      <c r="M62" s="141"/>
      <c r="N62" s="143"/>
      <c r="O62" s="144">
        <f>M62/6</f>
        <v>0</v>
      </c>
      <c r="Q62" s="146">
        <f>IF(K62=0,0,L62)</f>
        <v>60</v>
      </c>
      <c r="R62" s="147">
        <f t="shared" si="56"/>
        <v>0</v>
      </c>
      <c r="S62" s="146">
        <f t="shared" si="57"/>
        <v>60</v>
      </c>
    </row>
    <row r="63" spans="1:19" s="145" customFormat="1">
      <c r="A63" s="89" t="s">
        <v>252</v>
      </c>
      <c r="B63" s="90" t="s">
        <v>291</v>
      </c>
      <c r="C63" s="141">
        <v>1</v>
      </c>
      <c r="D63" s="90" t="s">
        <v>202</v>
      </c>
      <c r="E63" s="89" t="s">
        <v>138</v>
      </c>
      <c r="F63" s="88">
        <v>7</v>
      </c>
      <c r="G63" s="88" t="s">
        <v>293</v>
      </c>
      <c r="H63" s="141"/>
      <c r="I63" s="141">
        <v>6</v>
      </c>
      <c r="J63" s="141">
        <v>23</v>
      </c>
      <c r="K63" s="141">
        <f t="shared" si="55"/>
        <v>18</v>
      </c>
      <c r="L63" s="141">
        <v>60</v>
      </c>
      <c r="M63" s="141"/>
      <c r="N63" s="143">
        <f>L63/K63</f>
        <v>3.3333333333333335</v>
      </c>
      <c r="O63" s="144">
        <f>M63/5</f>
        <v>0</v>
      </c>
      <c r="Q63" s="146">
        <f>IF(K63=0,0,L63)</f>
        <v>60</v>
      </c>
      <c r="R63" s="147">
        <f t="shared" si="56"/>
        <v>0</v>
      </c>
      <c r="S63" s="146">
        <f t="shared" si="57"/>
        <v>60</v>
      </c>
    </row>
    <row r="64" spans="1:19" s="145" customFormat="1">
      <c r="A64" s="89" t="s">
        <v>252</v>
      </c>
      <c r="B64" s="90" t="s">
        <v>291</v>
      </c>
      <c r="C64" s="141">
        <v>1</v>
      </c>
      <c r="D64" s="90" t="s">
        <v>46</v>
      </c>
      <c r="E64" s="145" t="s">
        <v>294</v>
      </c>
      <c r="F64" s="88">
        <v>7</v>
      </c>
      <c r="G64" s="88" t="s">
        <v>295</v>
      </c>
      <c r="H64" s="141"/>
      <c r="I64" s="141">
        <v>6</v>
      </c>
      <c r="J64" s="141">
        <v>23</v>
      </c>
      <c r="K64" s="141">
        <f t="shared" si="55"/>
        <v>18</v>
      </c>
      <c r="L64" s="141">
        <v>30</v>
      </c>
      <c r="M64" s="141"/>
      <c r="N64" s="143">
        <f>L64/K64</f>
        <v>1.6666666666666667</v>
      </c>
      <c r="O64" s="144">
        <f t="shared" ref="O64" si="58">M64/6</f>
        <v>0</v>
      </c>
      <c r="Q64" s="146">
        <f t="shared" ref="Q64" si="59">IF(K64=0,0,L64)</f>
        <v>30</v>
      </c>
      <c r="R64" s="147">
        <f t="shared" si="56"/>
        <v>0</v>
      </c>
      <c r="S64" s="146">
        <f t="shared" si="57"/>
        <v>30</v>
      </c>
    </row>
    <row r="65" spans="1:19" s="27" customFormat="1">
      <c r="A65" s="98" t="s">
        <v>144</v>
      </c>
      <c r="B65" s="8" t="s">
        <v>148</v>
      </c>
      <c r="C65" s="9">
        <v>1</v>
      </c>
      <c r="D65" s="8" t="s">
        <v>39</v>
      </c>
      <c r="E65" s="14" t="s">
        <v>113</v>
      </c>
      <c r="F65" s="24">
        <v>2</v>
      </c>
      <c r="G65" s="11" t="s">
        <v>75</v>
      </c>
      <c r="H65" s="9"/>
      <c r="I65" s="9">
        <v>1</v>
      </c>
      <c r="J65" s="9">
        <v>10</v>
      </c>
      <c r="K65" s="9">
        <f t="shared" si="55"/>
        <v>10</v>
      </c>
      <c r="L65" s="9">
        <v>45</v>
      </c>
      <c r="M65" s="9"/>
      <c r="N65" s="12"/>
      <c r="O65" s="13">
        <f>M65/6</f>
        <v>0</v>
      </c>
      <c r="P65" s="14"/>
      <c r="Q65" s="15">
        <f>IF(K65=0,0,L65)</f>
        <v>45</v>
      </c>
      <c r="R65" s="16">
        <f t="shared" si="56"/>
        <v>0</v>
      </c>
      <c r="S65" s="15">
        <f t="shared" si="57"/>
        <v>45</v>
      </c>
    </row>
    <row r="66" spans="1:19" s="27" customFormat="1">
      <c r="A66" s="98" t="s">
        <v>144</v>
      </c>
      <c r="B66" s="8" t="s">
        <v>148</v>
      </c>
      <c r="C66" s="9">
        <v>1</v>
      </c>
      <c r="D66" s="8" t="s">
        <v>39</v>
      </c>
      <c r="E66" s="14" t="s">
        <v>123</v>
      </c>
      <c r="F66" s="24">
        <v>2</v>
      </c>
      <c r="G66" s="11" t="s">
        <v>83</v>
      </c>
      <c r="H66" s="9"/>
      <c r="I66" s="9">
        <v>1</v>
      </c>
      <c r="J66" s="9">
        <v>10</v>
      </c>
      <c r="K66" s="9">
        <f t="shared" si="55"/>
        <v>10</v>
      </c>
      <c r="L66" s="9">
        <v>45</v>
      </c>
      <c r="M66" s="9"/>
      <c r="N66" s="12"/>
      <c r="O66" s="13">
        <f>M66/6</f>
        <v>0</v>
      </c>
      <c r="P66" s="14"/>
      <c r="Q66" s="15">
        <f>IF(K66=0,0,L66)</f>
        <v>45</v>
      </c>
      <c r="R66" s="16">
        <f t="shared" si="56"/>
        <v>0</v>
      </c>
      <c r="S66" s="15">
        <f t="shared" si="57"/>
        <v>45</v>
      </c>
    </row>
    <row r="67" spans="1:19" s="27" customFormat="1">
      <c r="A67" s="98" t="s">
        <v>144</v>
      </c>
      <c r="B67" s="8" t="s">
        <v>284</v>
      </c>
      <c r="C67" s="9">
        <v>1</v>
      </c>
      <c r="D67" s="8" t="s">
        <v>60</v>
      </c>
      <c r="E67" s="14" t="s">
        <v>294</v>
      </c>
      <c r="F67" s="11">
        <v>3</v>
      </c>
      <c r="G67" s="11" t="s">
        <v>73</v>
      </c>
      <c r="H67" s="9"/>
      <c r="I67" s="9">
        <v>6</v>
      </c>
      <c r="J67" s="9">
        <v>23</v>
      </c>
      <c r="K67" s="9">
        <f t="shared" si="55"/>
        <v>18</v>
      </c>
      <c r="L67" s="9">
        <v>30</v>
      </c>
      <c r="M67" s="9"/>
      <c r="N67" s="12">
        <f>L67/K67</f>
        <v>1.6666666666666667</v>
      </c>
      <c r="O67" s="13">
        <f>M67/6</f>
        <v>0</v>
      </c>
      <c r="P67" s="14"/>
      <c r="Q67" s="15">
        <f>IF(K67=0,0,L67)</f>
        <v>30</v>
      </c>
      <c r="R67" s="16">
        <f t="shared" si="56"/>
        <v>0</v>
      </c>
      <c r="S67" s="15">
        <f t="shared" si="57"/>
        <v>30</v>
      </c>
    </row>
    <row r="68" spans="1:19" s="27" customFormat="1">
      <c r="A68" s="98" t="s">
        <v>144</v>
      </c>
      <c r="B68" s="8" t="s">
        <v>282</v>
      </c>
      <c r="C68" s="9">
        <v>1</v>
      </c>
      <c r="D68" s="8" t="s">
        <v>60</v>
      </c>
      <c r="E68" s="14" t="s">
        <v>294</v>
      </c>
      <c r="F68" s="11">
        <v>3</v>
      </c>
      <c r="G68" s="11" t="s">
        <v>72</v>
      </c>
      <c r="H68" s="9"/>
      <c r="I68" s="9">
        <v>6</v>
      </c>
      <c r="J68" s="9">
        <v>23</v>
      </c>
      <c r="K68" s="9">
        <f t="shared" ref="K68:K69" si="60">J68-I68+1</f>
        <v>18</v>
      </c>
      <c r="L68" s="9">
        <v>30</v>
      </c>
      <c r="M68" s="9"/>
      <c r="N68" s="12">
        <f t="shared" ref="N68:N69" si="61">L68/K68</f>
        <v>1.6666666666666667</v>
      </c>
      <c r="O68" s="13">
        <f>M68/6</f>
        <v>0</v>
      </c>
      <c r="P68" s="14"/>
      <c r="Q68" s="15">
        <f t="shared" ref="Q68:Q69" si="62">IF(K68=0,0,L68)</f>
        <v>30</v>
      </c>
      <c r="R68" s="16">
        <f t="shared" ref="R68:R69" si="63">IF(K68=0,0,M68/1.5)</f>
        <v>0</v>
      </c>
      <c r="S68" s="15">
        <f t="shared" ref="S68:S69" si="64">P68+Q68+R68</f>
        <v>30</v>
      </c>
    </row>
    <row r="69" spans="1:19" s="27" customFormat="1">
      <c r="A69" s="98" t="s">
        <v>144</v>
      </c>
      <c r="B69" s="8" t="s">
        <v>292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74</v>
      </c>
      <c r="H69" s="9"/>
      <c r="I69" s="9">
        <v>6</v>
      </c>
      <c r="J69" s="9">
        <v>23</v>
      </c>
      <c r="K69" s="9">
        <f t="shared" si="60"/>
        <v>18</v>
      </c>
      <c r="L69" s="9">
        <v>30</v>
      </c>
      <c r="M69" s="9"/>
      <c r="N69" s="12">
        <f t="shared" si="61"/>
        <v>1.6666666666666667</v>
      </c>
      <c r="O69" s="13">
        <f>M69/6</f>
        <v>0</v>
      </c>
      <c r="P69" s="14"/>
      <c r="Q69" s="15">
        <f t="shared" si="62"/>
        <v>30</v>
      </c>
      <c r="R69" s="16">
        <f t="shared" si="63"/>
        <v>0</v>
      </c>
      <c r="S69" s="15">
        <f t="shared" si="64"/>
        <v>30</v>
      </c>
    </row>
    <row r="70" spans="1:19" s="27" customFormat="1">
      <c r="A70" s="98" t="s">
        <v>144</v>
      </c>
      <c r="B70" s="8" t="s">
        <v>148</v>
      </c>
      <c r="C70" s="9">
        <v>1</v>
      </c>
      <c r="D70" s="8" t="s">
        <v>45</v>
      </c>
      <c r="E70" s="14" t="s">
        <v>121</v>
      </c>
      <c r="F70" s="24">
        <v>3</v>
      </c>
      <c r="G70" s="11" t="s">
        <v>139</v>
      </c>
      <c r="H70" s="9"/>
      <c r="I70" s="9">
        <v>1</v>
      </c>
      <c r="J70" s="9">
        <v>15</v>
      </c>
      <c r="K70" s="9">
        <f t="shared" si="50"/>
        <v>15</v>
      </c>
      <c r="L70" s="9">
        <v>30</v>
      </c>
      <c r="M70" s="9"/>
      <c r="N70" s="12">
        <f>L70/K70</f>
        <v>2</v>
      </c>
      <c r="O70" s="13">
        <f>M70/5</f>
        <v>0</v>
      </c>
      <c r="P70" s="14"/>
      <c r="Q70" s="15">
        <f t="shared" si="51"/>
        <v>30</v>
      </c>
      <c r="R70" s="16">
        <f t="shared" si="52"/>
        <v>0</v>
      </c>
      <c r="S70" s="15">
        <f t="shared" si="53"/>
        <v>30</v>
      </c>
    </row>
    <row r="71" spans="1:19" s="27" customFormat="1">
      <c r="A71" s="98" t="s">
        <v>144</v>
      </c>
      <c r="B71" s="46" t="s">
        <v>148</v>
      </c>
      <c r="C71" s="47">
        <v>1</v>
      </c>
      <c r="D71" s="46" t="s">
        <v>25</v>
      </c>
      <c r="E71" s="45" t="s">
        <v>124</v>
      </c>
      <c r="F71" s="95">
        <v>3</v>
      </c>
      <c r="G71" s="49" t="s">
        <v>140</v>
      </c>
      <c r="H71" s="47"/>
      <c r="I71" s="47">
        <v>1</v>
      </c>
      <c r="J71" s="9">
        <v>10</v>
      </c>
      <c r="K71" s="47">
        <f>J71-I71+1</f>
        <v>10</v>
      </c>
      <c r="L71" s="9">
        <v>30</v>
      </c>
      <c r="M71" s="47"/>
      <c r="N71" s="50">
        <f>L71/K71</f>
        <v>3</v>
      </c>
      <c r="O71" s="51">
        <f>M71/5</f>
        <v>0</v>
      </c>
      <c r="P71" s="48"/>
      <c r="Q71" s="52">
        <f>IF(K71=0,0,L71)</f>
        <v>30</v>
      </c>
      <c r="R71" s="91">
        <f>IF(K71=0,0,M71/1.5)</f>
        <v>0</v>
      </c>
      <c r="S71" s="52">
        <f>P71+Q71+R71</f>
        <v>30</v>
      </c>
    </row>
    <row r="72" spans="1:19" s="27" customFormat="1">
      <c r="A72" s="98" t="s">
        <v>144</v>
      </c>
      <c r="B72" s="8" t="s">
        <v>158</v>
      </c>
      <c r="C72" s="9">
        <v>1</v>
      </c>
      <c r="D72" s="8" t="s">
        <v>25</v>
      </c>
      <c r="E72" s="7" t="s">
        <v>23</v>
      </c>
      <c r="F72" s="18">
        <v>4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8" customFormat="1">
      <c r="A73" s="98" t="s">
        <v>144</v>
      </c>
      <c r="B73" s="8" t="s">
        <v>158</v>
      </c>
      <c r="C73" s="9">
        <v>1</v>
      </c>
      <c r="D73" s="8" t="s">
        <v>81</v>
      </c>
      <c r="E73" s="14" t="s">
        <v>110</v>
      </c>
      <c r="F73" s="24">
        <v>4</v>
      </c>
      <c r="G73" s="11" t="s">
        <v>83</v>
      </c>
      <c r="H73" s="9"/>
      <c r="I73" s="9">
        <v>1</v>
      </c>
      <c r="J73" s="9">
        <v>10</v>
      </c>
      <c r="K73" s="9">
        <f>J73-I73+1</f>
        <v>10</v>
      </c>
      <c r="L73" s="9"/>
      <c r="M73" s="9">
        <v>60</v>
      </c>
      <c r="N73" s="12"/>
      <c r="O73" s="13">
        <f>M73/6</f>
        <v>10</v>
      </c>
      <c r="P73" s="14"/>
      <c r="Q73" s="15">
        <f>IF(K73=0,0,L73)</f>
        <v>0</v>
      </c>
      <c r="R73" s="16">
        <f>IF(K73=0,0,M73/1.5)</f>
        <v>40</v>
      </c>
      <c r="S73" s="15">
        <f>P73+Q73+R73</f>
        <v>40</v>
      </c>
    </row>
    <row r="74" spans="1:19" s="27" customFormat="1">
      <c r="A74" s="98" t="s">
        <v>144</v>
      </c>
      <c r="B74" s="8" t="s">
        <v>286</v>
      </c>
      <c r="C74" s="9">
        <v>1</v>
      </c>
      <c r="D74" s="8" t="s">
        <v>25</v>
      </c>
      <c r="E74" s="14" t="s">
        <v>294</v>
      </c>
      <c r="F74" s="11">
        <v>4</v>
      </c>
      <c r="G74" s="11" t="s">
        <v>102</v>
      </c>
      <c r="H74" s="9"/>
      <c r="I74" s="9">
        <v>6</v>
      </c>
      <c r="J74" s="9">
        <v>23</v>
      </c>
      <c r="K74" s="9">
        <f>J74-I74+1</f>
        <v>18</v>
      </c>
      <c r="L74" s="9">
        <v>30</v>
      </c>
      <c r="M74" s="9"/>
      <c r="N74" s="12">
        <f>L74/K74</f>
        <v>1.6666666666666667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7" customFormat="1">
      <c r="A75" s="98" t="s">
        <v>144</v>
      </c>
      <c r="B75" s="8" t="s">
        <v>146</v>
      </c>
      <c r="C75" s="9">
        <v>1</v>
      </c>
      <c r="D75" s="8" t="s">
        <v>25</v>
      </c>
      <c r="E75" s="7" t="s">
        <v>43</v>
      </c>
      <c r="F75" s="18">
        <v>5</v>
      </c>
      <c r="G75" s="11" t="s">
        <v>75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 t="shared" ref="N75:N80" si="65">L75/K75</f>
        <v>3</v>
      </c>
      <c r="O75" s="13">
        <f>M75/5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</row>
    <row r="76" spans="1:19" s="27" customFormat="1">
      <c r="A76" s="98" t="s">
        <v>144</v>
      </c>
      <c r="B76" s="8" t="s">
        <v>57</v>
      </c>
      <c r="C76" s="9">
        <v>1</v>
      </c>
      <c r="D76" s="8" t="s">
        <v>45</v>
      </c>
      <c r="E76" s="14" t="s">
        <v>111</v>
      </c>
      <c r="F76" s="24">
        <v>5</v>
      </c>
      <c r="G76" s="11" t="s">
        <v>83</v>
      </c>
      <c r="H76" s="9"/>
      <c r="I76" s="9">
        <v>1</v>
      </c>
      <c r="J76" s="9">
        <v>15</v>
      </c>
      <c r="K76" s="9">
        <f t="shared" si="50"/>
        <v>15</v>
      </c>
      <c r="L76" s="9">
        <v>30</v>
      </c>
      <c r="M76" s="9"/>
      <c r="N76" s="12">
        <f t="shared" si="65"/>
        <v>2</v>
      </c>
      <c r="O76" s="13">
        <f>M76/5</f>
        <v>0</v>
      </c>
      <c r="P76" s="14"/>
      <c r="Q76" s="15">
        <f t="shared" si="51"/>
        <v>30</v>
      </c>
      <c r="R76" s="16">
        <f t="shared" si="52"/>
        <v>0</v>
      </c>
      <c r="S76" s="15">
        <f t="shared" si="53"/>
        <v>30</v>
      </c>
    </row>
    <row r="77" spans="1:19" s="48" customFormat="1">
      <c r="A77" s="98" t="s">
        <v>144</v>
      </c>
      <c r="B77" s="46" t="s">
        <v>156</v>
      </c>
      <c r="C77" s="47">
        <v>1</v>
      </c>
      <c r="D77" s="46" t="s">
        <v>301</v>
      </c>
      <c r="E77" s="92" t="s">
        <v>302</v>
      </c>
      <c r="F77" s="49">
        <v>6</v>
      </c>
      <c r="G77" s="49" t="s">
        <v>75</v>
      </c>
      <c r="H77" s="47"/>
      <c r="I77" s="47">
        <v>1</v>
      </c>
      <c r="J77" s="47">
        <v>15</v>
      </c>
      <c r="K77" s="47">
        <f t="shared" ref="K77:K80" si="66">J77-I77+1</f>
        <v>15</v>
      </c>
      <c r="L77" s="47">
        <v>30</v>
      </c>
      <c r="M77" s="47"/>
      <c r="N77" s="50">
        <f t="shared" si="65"/>
        <v>2</v>
      </c>
      <c r="O77" s="51">
        <f>M77/6</f>
        <v>0</v>
      </c>
      <c r="Q77" s="52">
        <f>IF(K77=0,0,L77)</f>
        <v>30</v>
      </c>
      <c r="R77" s="91">
        <f t="shared" ref="R77:R80" si="67">IF(K77=0,0,M77/1.5)</f>
        <v>0</v>
      </c>
      <c r="S77" s="51">
        <f t="shared" ref="S77:S80" si="68">P77+Q77+R77</f>
        <v>30</v>
      </c>
    </row>
    <row r="78" spans="1:19" s="48" customFormat="1">
      <c r="A78" s="98" t="s">
        <v>144</v>
      </c>
      <c r="B78" s="46" t="s">
        <v>156</v>
      </c>
      <c r="C78" s="47">
        <v>1</v>
      </c>
      <c r="D78" s="46" t="s">
        <v>303</v>
      </c>
      <c r="E78" s="92" t="s">
        <v>185</v>
      </c>
      <c r="F78" s="49">
        <v>6</v>
      </c>
      <c r="G78" s="49" t="s">
        <v>83</v>
      </c>
      <c r="H78" s="47"/>
      <c r="I78" s="47">
        <v>1</v>
      </c>
      <c r="J78" s="47">
        <v>15</v>
      </c>
      <c r="K78" s="47">
        <f t="shared" si="66"/>
        <v>15</v>
      </c>
      <c r="L78" s="47">
        <v>30</v>
      </c>
      <c r="M78" s="47"/>
      <c r="N78" s="50">
        <f t="shared" ref="N78" si="69">L78/K78</f>
        <v>2</v>
      </c>
      <c r="O78" s="51">
        <f>M78/6</f>
        <v>0</v>
      </c>
      <c r="Q78" s="52">
        <f>IF(K78=0,0,L78)</f>
        <v>30</v>
      </c>
      <c r="R78" s="91">
        <f t="shared" si="67"/>
        <v>0</v>
      </c>
      <c r="S78" s="51">
        <f t="shared" si="68"/>
        <v>30</v>
      </c>
    </row>
    <row r="79" spans="1:19" s="27" customFormat="1">
      <c r="A79" s="98" t="s">
        <v>144</v>
      </c>
      <c r="B79" s="8" t="s">
        <v>286</v>
      </c>
      <c r="C79" s="9">
        <v>1</v>
      </c>
      <c r="D79" s="8" t="s">
        <v>315</v>
      </c>
      <c r="E79" s="14" t="s">
        <v>306</v>
      </c>
      <c r="F79" s="11">
        <v>7</v>
      </c>
      <c r="G79" s="11" t="s">
        <v>75</v>
      </c>
      <c r="H79" s="9"/>
      <c r="I79" s="9">
        <v>6</v>
      </c>
      <c r="J79" s="9">
        <v>23</v>
      </c>
      <c r="K79" s="9">
        <f t="shared" si="66"/>
        <v>18</v>
      </c>
      <c r="L79" s="9">
        <v>30</v>
      </c>
      <c r="M79" s="9"/>
      <c r="N79" s="12">
        <f t="shared" si="65"/>
        <v>1.6666666666666667</v>
      </c>
      <c r="O79" s="13">
        <f>M79/5</f>
        <v>0</v>
      </c>
      <c r="P79" s="14"/>
      <c r="Q79" s="15">
        <f>IF(K79=0,0,L79)</f>
        <v>30</v>
      </c>
      <c r="R79" s="16">
        <f t="shared" si="67"/>
        <v>0</v>
      </c>
      <c r="S79" s="15">
        <f t="shared" si="68"/>
        <v>30</v>
      </c>
    </row>
    <row r="80" spans="1:19" s="145" customFormat="1">
      <c r="A80" s="151" t="s">
        <v>253</v>
      </c>
      <c r="B80" s="90" t="s">
        <v>180</v>
      </c>
      <c r="C80" s="141">
        <v>1</v>
      </c>
      <c r="D80" s="90" t="s">
        <v>49</v>
      </c>
      <c r="E80" s="145" t="s">
        <v>97</v>
      </c>
      <c r="F80" s="141">
        <v>2</v>
      </c>
      <c r="G80" s="88" t="s">
        <v>75</v>
      </c>
      <c r="H80" s="141"/>
      <c r="I80" s="141">
        <v>1</v>
      </c>
      <c r="J80" s="141">
        <v>10</v>
      </c>
      <c r="K80" s="141">
        <f t="shared" si="66"/>
        <v>10</v>
      </c>
      <c r="L80" s="141">
        <v>30</v>
      </c>
      <c r="M80" s="141"/>
      <c r="N80" s="143">
        <f t="shared" si="65"/>
        <v>3</v>
      </c>
      <c r="O80" s="144">
        <f>M80/6</f>
        <v>0</v>
      </c>
      <c r="Q80" s="146">
        <f>IF(K80=0,0,L80)</f>
        <v>30</v>
      </c>
      <c r="R80" s="147">
        <f t="shared" si="67"/>
        <v>0</v>
      </c>
      <c r="S80" s="146">
        <f t="shared" si="68"/>
        <v>30</v>
      </c>
    </row>
    <row r="81" spans="1:19" s="153" customFormat="1">
      <c r="A81" s="151" t="s">
        <v>253</v>
      </c>
      <c r="B81" s="90" t="s">
        <v>180</v>
      </c>
      <c r="C81" s="141">
        <v>1</v>
      </c>
      <c r="D81" s="90" t="s">
        <v>141</v>
      </c>
      <c r="E81" s="145" t="s">
        <v>114</v>
      </c>
      <c r="F81" s="141">
        <v>2</v>
      </c>
      <c r="G81" s="88" t="s">
        <v>83</v>
      </c>
      <c r="H81" s="141"/>
      <c r="I81" s="141">
        <v>1</v>
      </c>
      <c r="J81" s="141">
        <v>10</v>
      </c>
      <c r="K81" s="141">
        <f t="shared" si="50"/>
        <v>10</v>
      </c>
      <c r="L81" s="141">
        <v>30</v>
      </c>
      <c r="M81" s="141"/>
      <c r="N81" s="143">
        <f t="shared" ref="N81:N87" si="70">L81/K81</f>
        <v>3</v>
      </c>
      <c r="O81" s="144">
        <f t="shared" ref="O81:O136" si="71">M81/6</f>
        <v>0</v>
      </c>
      <c r="P81" s="145"/>
      <c r="Q81" s="146">
        <f t="shared" si="51"/>
        <v>30</v>
      </c>
      <c r="R81" s="147">
        <f t="shared" si="52"/>
        <v>0</v>
      </c>
      <c r="S81" s="146">
        <f t="shared" si="53"/>
        <v>30</v>
      </c>
    </row>
    <row r="82" spans="1:19" s="145" customFormat="1">
      <c r="A82" s="151" t="s">
        <v>253</v>
      </c>
      <c r="B82" s="90" t="s">
        <v>178</v>
      </c>
      <c r="C82" s="141">
        <v>1</v>
      </c>
      <c r="D82" s="90" t="s">
        <v>49</v>
      </c>
      <c r="E82" s="145" t="s">
        <v>97</v>
      </c>
      <c r="F82" s="141">
        <v>3</v>
      </c>
      <c r="G82" s="88" t="s">
        <v>75</v>
      </c>
      <c r="H82" s="141"/>
      <c r="I82" s="141">
        <v>1</v>
      </c>
      <c r="J82" s="141">
        <v>10</v>
      </c>
      <c r="K82" s="141">
        <f>J82-I82+1</f>
        <v>10</v>
      </c>
      <c r="L82" s="141">
        <v>30</v>
      </c>
      <c r="M82" s="141"/>
      <c r="N82" s="143">
        <f>L82/K82</f>
        <v>3</v>
      </c>
      <c r="O82" s="144">
        <f>M82/6</f>
        <v>0</v>
      </c>
      <c r="Q82" s="146">
        <f>IF(K82=0,0,L82)</f>
        <v>30</v>
      </c>
      <c r="R82" s="147">
        <f>IF(K82=0,0,M82/1.5)</f>
        <v>0</v>
      </c>
      <c r="S82" s="146">
        <f>P82+Q82+R82</f>
        <v>30</v>
      </c>
    </row>
    <row r="83" spans="1:19" s="153" customFormat="1">
      <c r="A83" s="151" t="s">
        <v>253</v>
      </c>
      <c r="B83" s="90" t="s">
        <v>178</v>
      </c>
      <c r="C83" s="141">
        <v>1</v>
      </c>
      <c r="D83" s="90" t="s">
        <v>141</v>
      </c>
      <c r="E83" s="145" t="s">
        <v>114</v>
      </c>
      <c r="F83" s="141">
        <v>3</v>
      </c>
      <c r="G83" s="88" t="s">
        <v>83</v>
      </c>
      <c r="H83" s="141"/>
      <c r="I83" s="141">
        <v>1</v>
      </c>
      <c r="J83" s="141">
        <v>10</v>
      </c>
      <c r="K83" s="141">
        <f t="shared" si="50"/>
        <v>10</v>
      </c>
      <c r="L83" s="141">
        <v>30</v>
      </c>
      <c r="M83" s="141"/>
      <c r="N83" s="143">
        <f t="shared" si="70"/>
        <v>3</v>
      </c>
      <c r="O83" s="144">
        <f t="shared" si="71"/>
        <v>0</v>
      </c>
      <c r="P83" s="145"/>
      <c r="Q83" s="146">
        <f t="shared" si="51"/>
        <v>30</v>
      </c>
      <c r="R83" s="147">
        <f t="shared" si="52"/>
        <v>0</v>
      </c>
      <c r="S83" s="146">
        <f t="shared" si="53"/>
        <v>30</v>
      </c>
    </row>
    <row r="84" spans="1:19" s="145" customFormat="1">
      <c r="A84" s="151" t="s">
        <v>253</v>
      </c>
      <c r="B84" s="90" t="s">
        <v>157</v>
      </c>
      <c r="C84" s="141">
        <v>1</v>
      </c>
      <c r="D84" s="90" t="s">
        <v>81</v>
      </c>
      <c r="E84" s="145" t="s">
        <v>110</v>
      </c>
      <c r="F84" s="141">
        <v>4</v>
      </c>
      <c r="G84" s="88" t="s">
        <v>75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25</v>
      </c>
      <c r="E85" s="89" t="s">
        <v>23</v>
      </c>
      <c r="F85" s="152">
        <v>4</v>
      </c>
      <c r="G85" s="88" t="s">
        <v>83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45" customFormat="1">
      <c r="A86" s="151" t="s">
        <v>253</v>
      </c>
      <c r="B86" s="90" t="s">
        <v>157</v>
      </c>
      <c r="C86" s="141">
        <v>1</v>
      </c>
      <c r="D86" s="90" t="s">
        <v>49</v>
      </c>
      <c r="E86" s="145" t="s">
        <v>97</v>
      </c>
      <c r="F86" s="141">
        <v>5</v>
      </c>
      <c r="G86" s="88" t="s">
        <v>75</v>
      </c>
      <c r="H86" s="141"/>
      <c r="I86" s="141">
        <v>1</v>
      </c>
      <c r="J86" s="141">
        <v>10</v>
      </c>
      <c r="K86" s="141">
        <f>J86-I86+1</f>
        <v>10</v>
      </c>
      <c r="L86" s="141">
        <v>30</v>
      </c>
      <c r="M86" s="141"/>
      <c r="N86" s="143">
        <f>L86/K86</f>
        <v>3</v>
      </c>
      <c r="O86" s="144">
        <f>M86/6</f>
        <v>0</v>
      </c>
      <c r="Q86" s="146">
        <f>IF(K86=0,0,L86)</f>
        <v>30</v>
      </c>
      <c r="R86" s="147">
        <f>IF(K86=0,0,M86/1.5)</f>
        <v>0</v>
      </c>
      <c r="S86" s="146">
        <f>P86+Q86+R86</f>
        <v>30</v>
      </c>
    </row>
    <row r="87" spans="1:19" s="153" customFormat="1">
      <c r="A87" s="151" t="s">
        <v>253</v>
      </c>
      <c r="B87" s="90" t="s">
        <v>157</v>
      </c>
      <c r="C87" s="141">
        <v>1</v>
      </c>
      <c r="D87" s="90" t="s">
        <v>141</v>
      </c>
      <c r="E87" s="145" t="s">
        <v>114</v>
      </c>
      <c r="F87" s="141">
        <v>5</v>
      </c>
      <c r="G87" s="88" t="s">
        <v>83</v>
      </c>
      <c r="H87" s="141"/>
      <c r="I87" s="141">
        <v>1</v>
      </c>
      <c r="J87" s="141">
        <v>10</v>
      </c>
      <c r="K87" s="141">
        <f t="shared" si="50"/>
        <v>10</v>
      </c>
      <c r="L87" s="141">
        <v>30</v>
      </c>
      <c r="M87" s="141"/>
      <c r="N87" s="143">
        <f t="shared" si="70"/>
        <v>3</v>
      </c>
      <c r="O87" s="144">
        <f t="shared" si="71"/>
        <v>0</v>
      </c>
      <c r="P87" s="145"/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8" customFormat="1" ht="15.95" customHeight="1">
      <c r="A88" s="151" t="s">
        <v>253</v>
      </c>
      <c r="B88" s="90" t="s">
        <v>148</v>
      </c>
      <c r="C88" s="141">
        <v>1</v>
      </c>
      <c r="D88" s="90" t="s">
        <v>362</v>
      </c>
      <c r="E88" s="145" t="s">
        <v>185</v>
      </c>
      <c r="F88" s="141">
        <v>6</v>
      </c>
      <c r="G88" s="88" t="s">
        <v>75</v>
      </c>
      <c r="H88" s="141"/>
      <c r="I88" s="141">
        <v>1</v>
      </c>
      <c r="J88" s="141">
        <v>15</v>
      </c>
      <c r="K88" s="141">
        <f>J88-I88+1</f>
        <v>15</v>
      </c>
      <c r="L88" s="141">
        <v>30</v>
      </c>
      <c r="M88" s="141"/>
      <c r="N88" s="143">
        <f>L88/K88</f>
        <v>2</v>
      </c>
      <c r="O88" s="144">
        <f>M88/5</f>
        <v>0</v>
      </c>
      <c r="P88" s="145"/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8" customFormat="1" ht="15.95" customHeight="1">
      <c r="A89" s="151" t="s">
        <v>253</v>
      </c>
      <c r="B89" s="90" t="s">
        <v>148</v>
      </c>
      <c r="C89" s="141">
        <v>1</v>
      </c>
      <c r="D89" s="90" t="s">
        <v>30</v>
      </c>
      <c r="E89" s="145" t="s">
        <v>201</v>
      </c>
      <c r="F89" s="141">
        <v>6</v>
      </c>
      <c r="G89" s="88" t="s">
        <v>83</v>
      </c>
      <c r="H89" s="141"/>
      <c r="I89" s="141">
        <v>1</v>
      </c>
      <c r="J89" s="141">
        <v>15</v>
      </c>
      <c r="K89" s="141">
        <f>J89-I89+1</f>
        <v>15</v>
      </c>
      <c r="L89" s="141">
        <v>30</v>
      </c>
      <c r="M89" s="141"/>
      <c r="N89" s="143">
        <f>L89/K89</f>
        <v>2</v>
      </c>
      <c r="O89" s="144">
        <f>M89/5</f>
        <v>0</v>
      </c>
      <c r="P89" s="145"/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27" customFormat="1">
      <c r="A90" s="7" t="s">
        <v>143</v>
      </c>
      <c r="B90" s="8" t="s">
        <v>156</v>
      </c>
      <c r="C90" s="9">
        <v>1</v>
      </c>
      <c r="D90" s="8" t="s">
        <v>11</v>
      </c>
      <c r="E90" s="36" t="s">
        <v>118</v>
      </c>
      <c r="F90" s="11">
        <v>2</v>
      </c>
      <c r="G90" s="11" t="s">
        <v>72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</row>
    <row r="91" spans="1:19" s="27" customFormat="1">
      <c r="A91" s="7" t="s">
        <v>143</v>
      </c>
      <c r="B91" s="8" t="s">
        <v>156</v>
      </c>
      <c r="C91" s="9">
        <v>1</v>
      </c>
      <c r="D91" s="8" t="s">
        <v>299</v>
      </c>
      <c r="E91" s="36" t="s">
        <v>298</v>
      </c>
      <c r="F91" s="11">
        <v>2</v>
      </c>
      <c r="G91" s="11" t="s">
        <v>74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98" t="s">
        <v>143</v>
      </c>
      <c r="B92" s="8" t="s">
        <v>179</v>
      </c>
      <c r="C92" s="9">
        <v>1</v>
      </c>
      <c r="D92" s="8" t="s">
        <v>141</v>
      </c>
      <c r="E92" s="14" t="s">
        <v>114</v>
      </c>
      <c r="F92" s="24">
        <v>3</v>
      </c>
      <c r="G92" s="11" t="s">
        <v>75</v>
      </c>
      <c r="H92" s="9"/>
      <c r="I92" s="9">
        <v>1</v>
      </c>
      <c r="J92" s="9">
        <v>10</v>
      </c>
      <c r="K92" s="9">
        <f t="shared" si="50"/>
        <v>10</v>
      </c>
      <c r="L92" s="9">
        <v>30</v>
      </c>
      <c r="M92" s="9"/>
      <c r="N92" s="12">
        <f t="shared" ref="N92:N118" si="72">L92/K92</f>
        <v>3</v>
      </c>
      <c r="O92" s="13">
        <f t="shared" si="71"/>
        <v>0</v>
      </c>
      <c r="P92" s="14"/>
      <c r="Q92" s="15">
        <f t="shared" si="51"/>
        <v>30</v>
      </c>
      <c r="R92" s="16">
        <f t="shared" si="52"/>
        <v>0</v>
      </c>
      <c r="S92" s="15">
        <f t="shared" si="53"/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49</v>
      </c>
      <c r="E93" s="14" t="s">
        <v>97</v>
      </c>
      <c r="F93" s="24">
        <v>3</v>
      </c>
      <c r="G93" s="11" t="s">
        <v>83</v>
      </c>
      <c r="H93" s="9"/>
      <c r="I93" s="9">
        <v>1</v>
      </c>
      <c r="J93" s="9">
        <v>10</v>
      </c>
      <c r="K93" s="9">
        <f>J93-I93+1</f>
        <v>10</v>
      </c>
      <c r="L93" s="9">
        <v>30</v>
      </c>
      <c r="M93" s="9"/>
      <c r="N93" s="12">
        <f>L93/K93</f>
        <v>3</v>
      </c>
      <c r="O93" s="13">
        <f>M93/6</f>
        <v>0</v>
      </c>
      <c r="P93" s="14"/>
      <c r="Q93" s="15">
        <f>IF(K93=0,0,L93)</f>
        <v>30</v>
      </c>
      <c r="R93" s="16">
        <f>IF(K93=0,0,M93/1.5)</f>
        <v>0</v>
      </c>
      <c r="S93" s="15">
        <f>P93+Q93+R93</f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11</v>
      </c>
      <c r="E94" s="36" t="s">
        <v>118</v>
      </c>
      <c r="F94" s="11">
        <v>4</v>
      </c>
      <c r="G94" s="11" t="s">
        <v>72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</row>
    <row r="95" spans="1:19" s="27" customFormat="1">
      <c r="A95" s="98" t="s">
        <v>143</v>
      </c>
      <c r="B95" s="8" t="s">
        <v>179</v>
      </c>
      <c r="C95" s="9">
        <v>1</v>
      </c>
      <c r="D95" s="8" t="s">
        <v>299</v>
      </c>
      <c r="E95" s="36" t="s">
        <v>298</v>
      </c>
      <c r="F95" s="11">
        <v>4</v>
      </c>
      <c r="G95" s="11" t="s">
        <v>74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</row>
    <row r="96" spans="1:19" s="27" customFormat="1">
      <c r="A96" s="98" t="s">
        <v>143</v>
      </c>
      <c r="B96" s="8" t="s">
        <v>158</v>
      </c>
      <c r="C96" s="9">
        <v>1</v>
      </c>
      <c r="D96" s="8" t="s">
        <v>141</v>
      </c>
      <c r="E96" s="14" t="s">
        <v>114</v>
      </c>
      <c r="F96" s="24">
        <v>5</v>
      </c>
      <c r="G96" s="11" t="s">
        <v>75</v>
      </c>
      <c r="H96" s="9"/>
      <c r="I96" s="9">
        <v>1</v>
      </c>
      <c r="J96" s="9">
        <v>10</v>
      </c>
      <c r="K96" s="9">
        <f t="shared" si="50"/>
        <v>10</v>
      </c>
      <c r="L96" s="9">
        <v>30</v>
      </c>
      <c r="M96" s="9"/>
      <c r="N96" s="12">
        <f t="shared" si="72"/>
        <v>3</v>
      </c>
      <c r="O96" s="13">
        <f t="shared" si="71"/>
        <v>0</v>
      </c>
      <c r="P96" s="14"/>
      <c r="Q96" s="15">
        <f t="shared" si="51"/>
        <v>30</v>
      </c>
      <c r="R96" s="16">
        <f t="shared" si="52"/>
        <v>0</v>
      </c>
      <c r="S96" s="15">
        <f t="shared" si="53"/>
        <v>30</v>
      </c>
    </row>
    <row r="97" spans="1:19" s="27" customFormat="1">
      <c r="A97" s="98" t="s">
        <v>143</v>
      </c>
      <c r="B97" s="8" t="s">
        <v>158</v>
      </c>
      <c r="C97" s="9">
        <v>1</v>
      </c>
      <c r="D97" s="8" t="s">
        <v>49</v>
      </c>
      <c r="E97" s="14" t="s">
        <v>97</v>
      </c>
      <c r="F97" s="24">
        <v>5</v>
      </c>
      <c r="G97" s="11" t="s">
        <v>83</v>
      </c>
      <c r="H97" s="9"/>
      <c r="I97" s="9">
        <v>1</v>
      </c>
      <c r="J97" s="9">
        <v>10</v>
      </c>
      <c r="K97" s="9">
        <f t="shared" si="50"/>
        <v>10</v>
      </c>
      <c r="L97" s="9">
        <v>30</v>
      </c>
      <c r="M97" s="9"/>
      <c r="N97" s="12">
        <f t="shared" si="72"/>
        <v>3</v>
      </c>
      <c r="O97" s="13">
        <f t="shared" si="71"/>
        <v>0</v>
      </c>
      <c r="P97" s="14"/>
      <c r="Q97" s="15">
        <f t="shared" si="51"/>
        <v>30</v>
      </c>
      <c r="R97" s="16">
        <f t="shared" si="52"/>
        <v>0</v>
      </c>
      <c r="S97" s="15">
        <f t="shared" si="53"/>
        <v>30</v>
      </c>
    </row>
    <row r="98" spans="1:19" s="27" customFormat="1">
      <c r="A98" s="98" t="s">
        <v>143</v>
      </c>
      <c r="B98" s="8" t="s">
        <v>286</v>
      </c>
      <c r="C98" s="9">
        <v>1</v>
      </c>
      <c r="D98" s="8" t="s">
        <v>137</v>
      </c>
      <c r="E98" s="7" t="s">
        <v>138</v>
      </c>
      <c r="F98" s="11">
        <v>6</v>
      </c>
      <c r="G98" s="11" t="s">
        <v>125</v>
      </c>
      <c r="H98" s="9"/>
      <c r="I98" s="9">
        <v>6</v>
      </c>
      <c r="J98" s="9">
        <v>23</v>
      </c>
      <c r="K98" s="9">
        <f t="shared" si="50"/>
        <v>18</v>
      </c>
      <c r="L98" s="9">
        <v>60</v>
      </c>
      <c r="M98" s="9"/>
      <c r="N98" s="12">
        <f t="shared" si="72"/>
        <v>3.3333333333333335</v>
      </c>
      <c r="O98" s="13">
        <f t="shared" ref="O98" si="73">M98/5</f>
        <v>0</v>
      </c>
      <c r="P98" s="14"/>
      <c r="Q98" s="15">
        <f t="shared" si="51"/>
        <v>60</v>
      </c>
      <c r="R98" s="16">
        <f t="shared" si="52"/>
        <v>0</v>
      </c>
      <c r="S98" s="15">
        <f t="shared" si="53"/>
        <v>60</v>
      </c>
    </row>
    <row r="99" spans="1:19" s="145" customFormat="1">
      <c r="A99" s="89" t="s">
        <v>255</v>
      </c>
      <c r="B99" s="90" t="s">
        <v>155</v>
      </c>
      <c r="C99" s="141">
        <v>1</v>
      </c>
      <c r="D99" s="90" t="s">
        <v>299</v>
      </c>
      <c r="E99" s="142" t="s">
        <v>298</v>
      </c>
      <c r="F99" s="88">
        <v>2</v>
      </c>
      <c r="G99" s="88" t="s">
        <v>72</v>
      </c>
      <c r="H99" s="141"/>
      <c r="I99" s="141">
        <v>1</v>
      </c>
      <c r="J99" s="141">
        <v>15</v>
      </c>
      <c r="K99" s="141">
        <f t="shared" ref="K99:K105" si="74">J99-I99+1</f>
        <v>15</v>
      </c>
      <c r="L99" s="141">
        <v>30</v>
      </c>
      <c r="M99" s="141"/>
      <c r="N99" s="143">
        <f t="shared" ref="N99:N104" si="75">L99/K99</f>
        <v>2</v>
      </c>
      <c r="O99" s="144">
        <f>M99/6</f>
        <v>0</v>
      </c>
      <c r="Q99" s="146">
        <f t="shared" ref="Q99:Q105" si="76">IF(K99=0,0,L99)</f>
        <v>30</v>
      </c>
      <c r="R99" s="147">
        <f t="shared" ref="R99:R104" si="77">IF(K99=0,0,M99/1.5)</f>
        <v>0</v>
      </c>
      <c r="S99" s="144">
        <f t="shared" ref="S99:S104" si="78">P99+Q99+R99</f>
        <v>30</v>
      </c>
    </row>
    <row r="100" spans="1:19" s="145" customFormat="1">
      <c r="A100" s="89" t="s">
        <v>255</v>
      </c>
      <c r="B100" s="90" t="s">
        <v>155</v>
      </c>
      <c r="C100" s="141">
        <v>1</v>
      </c>
      <c r="D100" s="90" t="s">
        <v>11</v>
      </c>
      <c r="E100" s="142" t="s">
        <v>118</v>
      </c>
      <c r="F100" s="88">
        <v>2</v>
      </c>
      <c r="G100" s="88" t="s">
        <v>74</v>
      </c>
      <c r="H100" s="141"/>
      <c r="I100" s="141">
        <v>1</v>
      </c>
      <c r="J100" s="141">
        <v>15</v>
      </c>
      <c r="K100" s="141">
        <f t="shared" si="74"/>
        <v>15</v>
      </c>
      <c r="L100" s="141">
        <v>30</v>
      </c>
      <c r="M100" s="141"/>
      <c r="N100" s="143">
        <f t="shared" si="75"/>
        <v>2</v>
      </c>
      <c r="O100" s="144">
        <f>M100/6</f>
        <v>0</v>
      </c>
      <c r="Q100" s="146">
        <f t="shared" si="76"/>
        <v>30</v>
      </c>
      <c r="R100" s="147">
        <f t="shared" si="77"/>
        <v>0</v>
      </c>
      <c r="S100" s="144">
        <f t="shared" si="78"/>
        <v>30</v>
      </c>
    </row>
    <row r="101" spans="1:19" s="27" customFormat="1">
      <c r="A101" s="89" t="s">
        <v>255</v>
      </c>
      <c r="B101" s="8" t="s">
        <v>291</v>
      </c>
      <c r="C101" s="9">
        <v>1</v>
      </c>
      <c r="D101" s="8" t="s">
        <v>316</v>
      </c>
      <c r="E101" s="14" t="s">
        <v>306</v>
      </c>
      <c r="F101" s="11">
        <v>3</v>
      </c>
      <c r="G101" s="11" t="s">
        <v>75</v>
      </c>
      <c r="H101" s="9"/>
      <c r="I101" s="9">
        <v>6</v>
      </c>
      <c r="J101" s="9">
        <v>23</v>
      </c>
      <c r="K101" s="9">
        <f t="shared" si="74"/>
        <v>18</v>
      </c>
      <c r="L101" s="9">
        <v>30</v>
      </c>
      <c r="M101" s="9"/>
      <c r="N101" s="12">
        <f t="shared" si="75"/>
        <v>1.6666666666666667</v>
      </c>
      <c r="O101" s="13">
        <f>M101/5</f>
        <v>0</v>
      </c>
      <c r="P101" s="14"/>
      <c r="Q101" s="15">
        <f t="shared" si="76"/>
        <v>30</v>
      </c>
      <c r="R101" s="16">
        <f t="shared" si="77"/>
        <v>0</v>
      </c>
      <c r="S101" s="15">
        <f t="shared" si="78"/>
        <v>30</v>
      </c>
    </row>
    <row r="102" spans="1:19" s="27" customFormat="1">
      <c r="A102" s="89" t="s">
        <v>255</v>
      </c>
      <c r="B102" s="8" t="s">
        <v>291</v>
      </c>
      <c r="C102" s="9">
        <v>1</v>
      </c>
      <c r="D102" s="8" t="s">
        <v>317</v>
      </c>
      <c r="E102" s="14" t="s">
        <v>305</v>
      </c>
      <c r="F102" s="11">
        <v>3</v>
      </c>
      <c r="G102" s="11" t="s">
        <v>83</v>
      </c>
      <c r="H102" s="9"/>
      <c r="I102" s="9">
        <v>6</v>
      </c>
      <c r="J102" s="9">
        <v>23</v>
      </c>
      <c r="K102" s="9">
        <f t="shared" si="74"/>
        <v>18</v>
      </c>
      <c r="L102" s="9">
        <v>30</v>
      </c>
      <c r="M102" s="9"/>
      <c r="N102" s="12">
        <f t="shared" si="75"/>
        <v>1.6666666666666667</v>
      </c>
      <c r="O102" s="13">
        <f>M102/5</f>
        <v>0</v>
      </c>
      <c r="P102" s="14"/>
      <c r="Q102" s="15">
        <f t="shared" si="76"/>
        <v>30</v>
      </c>
      <c r="R102" s="16">
        <f t="shared" si="77"/>
        <v>0</v>
      </c>
      <c r="S102" s="15">
        <f t="shared" si="78"/>
        <v>30</v>
      </c>
    </row>
    <row r="103" spans="1:19" s="145" customFormat="1">
      <c r="A103" s="89" t="s">
        <v>255</v>
      </c>
      <c r="B103" s="90" t="s">
        <v>283</v>
      </c>
      <c r="C103" s="141">
        <v>1</v>
      </c>
      <c r="D103" s="90" t="s">
        <v>310</v>
      </c>
      <c r="E103" s="145" t="s">
        <v>306</v>
      </c>
      <c r="F103" s="88">
        <v>3</v>
      </c>
      <c r="G103" s="88" t="s">
        <v>75</v>
      </c>
      <c r="H103" s="141"/>
      <c r="I103" s="9">
        <v>6</v>
      </c>
      <c r="J103" s="9">
        <v>23</v>
      </c>
      <c r="K103" s="141">
        <f t="shared" si="74"/>
        <v>18</v>
      </c>
      <c r="L103" s="141">
        <v>30</v>
      </c>
      <c r="M103" s="141"/>
      <c r="N103" s="143">
        <f t="shared" si="75"/>
        <v>1.6666666666666667</v>
      </c>
      <c r="O103" s="144">
        <f>M103/5</f>
        <v>0</v>
      </c>
      <c r="Q103" s="146">
        <f t="shared" si="76"/>
        <v>30</v>
      </c>
      <c r="R103" s="147">
        <f t="shared" si="77"/>
        <v>0</v>
      </c>
      <c r="S103" s="146">
        <f t="shared" si="78"/>
        <v>30</v>
      </c>
    </row>
    <row r="104" spans="1:19" s="145" customFormat="1">
      <c r="A104" s="89" t="s">
        <v>255</v>
      </c>
      <c r="B104" s="90" t="s">
        <v>281</v>
      </c>
      <c r="C104" s="141">
        <v>1</v>
      </c>
      <c r="D104" s="90" t="s">
        <v>304</v>
      </c>
      <c r="E104" s="145" t="s">
        <v>305</v>
      </c>
      <c r="F104" s="88">
        <v>3</v>
      </c>
      <c r="G104" s="88" t="s">
        <v>83</v>
      </c>
      <c r="H104" s="141"/>
      <c r="I104" s="9">
        <v>6</v>
      </c>
      <c r="J104" s="9">
        <v>23</v>
      </c>
      <c r="K104" s="141">
        <f t="shared" si="74"/>
        <v>18</v>
      </c>
      <c r="L104" s="141">
        <v>30</v>
      </c>
      <c r="M104" s="141"/>
      <c r="N104" s="143">
        <f t="shared" si="75"/>
        <v>1.6666666666666667</v>
      </c>
      <c r="O104" s="144">
        <f>M104/5</f>
        <v>0</v>
      </c>
      <c r="Q104" s="146">
        <f t="shared" si="76"/>
        <v>30</v>
      </c>
      <c r="R104" s="147">
        <f t="shared" si="77"/>
        <v>0</v>
      </c>
      <c r="S104" s="146">
        <f t="shared" si="78"/>
        <v>30</v>
      </c>
    </row>
    <row r="105" spans="1:19" s="145" customFormat="1">
      <c r="A105" s="89" t="s">
        <v>255</v>
      </c>
      <c r="B105" s="90" t="s">
        <v>340</v>
      </c>
      <c r="C105" s="141">
        <v>1</v>
      </c>
      <c r="D105" s="90" t="s">
        <v>13</v>
      </c>
      <c r="E105" s="142" t="s">
        <v>114</v>
      </c>
      <c r="F105" s="88">
        <v>3</v>
      </c>
      <c r="G105" s="88" t="s">
        <v>140</v>
      </c>
      <c r="H105" s="141"/>
      <c r="I105" s="141">
        <v>5</v>
      </c>
      <c r="J105" s="141">
        <v>14</v>
      </c>
      <c r="K105" s="141">
        <f t="shared" si="74"/>
        <v>10</v>
      </c>
      <c r="L105" s="141">
        <v>30</v>
      </c>
      <c r="M105" s="141"/>
      <c r="N105" s="143">
        <f t="shared" ref="N105" si="79">L105/K105</f>
        <v>3</v>
      </c>
      <c r="O105" s="144">
        <f>M105/5</f>
        <v>0</v>
      </c>
      <c r="Q105" s="146">
        <f t="shared" si="76"/>
        <v>30</v>
      </c>
      <c r="R105" s="147">
        <f t="shared" ref="R105" si="80">IF(K105=0,0,M105/1.5)</f>
        <v>0</v>
      </c>
      <c r="S105" s="146">
        <f t="shared" ref="S105" si="81">P105+Q105+R105</f>
        <v>30</v>
      </c>
    </row>
    <row r="106" spans="1:19" s="145" customFormat="1">
      <c r="A106" s="89" t="s">
        <v>255</v>
      </c>
      <c r="B106" s="90" t="s">
        <v>282</v>
      </c>
      <c r="C106" s="141">
        <v>1</v>
      </c>
      <c r="D106" s="90" t="s">
        <v>137</v>
      </c>
      <c r="E106" s="89" t="s">
        <v>138</v>
      </c>
      <c r="F106" s="88">
        <v>4</v>
      </c>
      <c r="G106" s="88" t="s">
        <v>125</v>
      </c>
      <c r="H106" s="141"/>
      <c r="I106" s="141">
        <v>6</v>
      </c>
      <c r="J106" s="141">
        <v>23</v>
      </c>
      <c r="K106" s="141">
        <f t="shared" ref="K106:K109" si="82">J106-I106+1</f>
        <v>18</v>
      </c>
      <c r="L106" s="141">
        <v>60</v>
      </c>
      <c r="M106" s="141"/>
      <c r="N106" s="143">
        <f t="shared" ref="N106:N109" si="83">L106/K106</f>
        <v>3.3333333333333335</v>
      </c>
      <c r="O106" s="144">
        <f t="shared" ref="O106" si="84">M106/5</f>
        <v>0</v>
      </c>
      <c r="Q106" s="146">
        <f t="shared" ref="Q106:Q108" si="85">IF(K106=0,0,L106)</f>
        <v>60</v>
      </c>
      <c r="R106" s="147">
        <f t="shared" ref="R106:R109" si="86">IF(K106=0,0,M106/1.5)</f>
        <v>0</v>
      </c>
      <c r="S106" s="146">
        <f t="shared" ref="S106:S109" si="87">P106+Q106+R106</f>
        <v>60</v>
      </c>
    </row>
    <row r="107" spans="1:19" s="145" customFormat="1">
      <c r="A107" s="89" t="s">
        <v>255</v>
      </c>
      <c r="B107" s="90" t="s">
        <v>283</v>
      </c>
      <c r="C107" s="141">
        <v>1</v>
      </c>
      <c r="D107" s="90" t="s">
        <v>46</v>
      </c>
      <c r="E107" s="145" t="s">
        <v>294</v>
      </c>
      <c r="F107" s="88">
        <v>5</v>
      </c>
      <c r="G107" s="88" t="s">
        <v>73</v>
      </c>
      <c r="H107" s="141"/>
      <c r="I107" s="141">
        <v>6</v>
      </c>
      <c r="J107" s="141">
        <v>23</v>
      </c>
      <c r="K107" s="141">
        <f t="shared" si="82"/>
        <v>18</v>
      </c>
      <c r="L107" s="141">
        <v>30</v>
      </c>
      <c r="M107" s="141"/>
      <c r="N107" s="143">
        <f t="shared" si="83"/>
        <v>1.6666666666666667</v>
      </c>
      <c r="O107" s="144">
        <f t="shared" ref="O107" si="88">M107/6</f>
        <v>0</v>
      </c>
      <c r="Q107" s="146">
        <f t="shared" si="85"/>
        <v>30</v>
      </c>
      <c r="R107" s="147">
        <f t="shared" si="86"/>
        <v>0</v>
      </c>
      <c r="S107" s="146">
        <f t="shared" si="87"/>
        <v>30</v>
      </c>
    </row>
    <row r="108" spans="1:19" s="145" customFormat="1">
      <c r="A108" s="89" t="s">
        <v>255</v>
      </c>
      <c r="B108" s="90" t="s">
        <v>283</v>
      </c>
      <c r="C108" s="141">
        <v>1</v>
      </c>
      <c r="D108" s="90" t="s">
        <v>137</v>
      </c>
      <c r="E108" s="89" t="s">
        <v>138</v>
      </c>
      <c r="F108" s="88">
        <v>5</v>
      </c>
      <c r="G108" s="88" t="s">
        <v>125</v>
      </c>
      <c r="H108" s="141"/>
      <c r="I108" s="141">
        <v>6</v>
      </c>
      <c r="J108" s="141">
        <v>23</v>
      </c>
      <c r="K108" s="141">
        <f t="shared" si="82"/>
        <v>18</v>
      </c>
      <c r="L108" s="141">
        <v>60</v>
      </c>
      <c r="M108" s="141"/>
      <c r="N108" s="143">
        <f t="shared" si="83"/>
        <v>3.3333333333333335</v>
      </c>
      <c r="O108" s="144">
        <f t="shared" ref="O108" si="89">M108/5</f>
        <v>0</v>
      </c>
      <c r="Q108" s="146">
        <f t="shared" si="85"/>
        <v>60</v>
      </c>
      <c r="R108" s="147">
        <f t="shared" si="86"/>
        <v>0</v>
      </c>
      <c r="S108" s="146">
        <f t="shared" si="87"/>
        <v>60</v>
      </c>
    </row>
    <row r="109" spans="1:19" s="145" customFormat="1">
      <c r="A109" s="89" t="s">
        <v>255</v>
      </c>
      <c r="B109" s="90" t="s">
        <v>148</v>
      </c>
      <c r="C109" s="141">
        <v>1</v>
      </c>
      <c r="D109" s="90" t="s">
        <v>11</v>
      </c>
      <c r="E109" s="142" t="s">
        <v>118</v>
      </c>
      <c r="F109" s="88">
        <v>5</v>
      </c>
      <c r="G109" s="88" t="s">
        <v>102</v>
      </c>
      <c r="H109" s="141"/>
      <c r="I109" s="141">
        <v>2</v>
      </c>
      <c r="J109" s="141">
        <v>16</v>
      </c>
      <c r="K109" s="141">
        <f t="shared" si="82"/>
        <v>15</v>
      </c>
      <c r="L109" s="141"/>
      <c r="M109" s="141">
        <v>60</v>
      </c>
      <c r="N109" s="143">
        <f t="shared" si="83"/>
        <v>0</v>
      </c>
      <c r="O109" s="144">
        <v>0</v>
      </c>
      <c r="Q109" s="146"/>
      <c r="R109" s="147">
        <f t="shared" si="86"/>
        <v>40</v>
      </c>
      <c r="S109" s="146">
        <f t="shared" si="87"/>
        <v>40</v>
      </c>
    </row>
    <row r="110" spans="1:19" s="27" customFormat="1">
      <c r="A110" s="7" t="s">
        <v>312</v>
      </c>
      <c r="B110" s="8" t="s">
        <v>285</v>
      </c>
      <c r="C110" s="9">
        <v>1</v>
      </c>
      <c r="D110" s="8" t="s">
        <v>311</v>
      </c>
      <c r="E110" s="14" t="s">
        <v>305</v>
      </c>
      <c r="F110" s="11">
        <v>2</v>
      </c>
      <c r="G110" s="11" t="s">
        <v>75</v>
      </c>
      <c r="H110" s="9"/>
      <c r="I110" s="9">
        <v>6</v>
      </c>
      <c r="J110" s="9">
        <v>23</v>
      </c>
      <c r="K110" s="9">
        <f>J110-I110+1</f>
        <v>18</v>
      </c>
      <c r="L110" s="9">
        <v>30</v>
      </c>
      <c r="M110" s="9"/>
      <c r="N110" s="12">
        <f>L110/K110</f>
        <v>1.6666666666666667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</row>
    <row r="111" spans="1:19" s="27" customFormat="1">
      <c r="A111" s="7" t="s">
        <v>312</v>
      </c>
      <c r="B111" s="8" t="s">
        <v>285</v>
      </c>
      <c r="C111" s="9">
        <v>1</v>
      </c>
      <c r="D111" s="8" t="s">
        <v>313</v>
      </c>
      <c r="E111" s="14" t="s">
        <v>306</v>
      </c>
      <c r="F111" s="11">
        <v>2</v>
      </c>
      <c r="G111" s="11" t="s">
        <v>83</v>
      </c>
      <c r="H111" s="9"/>
      <c r="I111" s="9">
        <v>6</v>
      </c>
      <c r="J111" s="9">
        <v>23</v>
      </c>
      <c r="K111" s="9">
        <f>J111-I111+1</f>
        <v>18</v>
      </c>
      <c r="L111" s="9">
        <v>30</v>
      </c>
      <c r="M111" s="9"/>
      <c r="N111" s="12">
        <f>L111/K111</f>
        <v>1.6666666666666667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</row>
    <row r="112" spans="1:19" s="28" customFormat="1">
      <c r="A112" s="7" t="s">
        <v>312</v>
      </c>
      <c r="B112" s="8" t="s">
        <v>285</v>
      </c>
      <c r="C112" s="9">
        <v>1</v>
      </c>
      <c r="D112" s="8" t="s">
        <v>26</v>
      </c>
      <c r="E112" s="7" t="s">
        <v>138</v>
      </c>
      <c r="F112" s="11">
        <v>5</v>
      </c>
      <c r="G112" s="11" t="s">
        <v>82</v>
      </c>
      <c r="H112" s="9"/>
      <c r="I112" s="9">
        <v>6</v>
      </c>
      <c r="J112" s="9">
        <v>23</v>
      </c>
      <c r="K112" s="9">
        <f t="shared" ref="K112:K113" si="90">J112-I112+1</f>
        <v>18</v>
      </c>
      <c r="L112" s="9">
        <v>60</v>
      </c>
      <c r="M112" s="9"/>
      <c r="N112" s="12">
        <f t="shared" ref="N112:N113" si="91">L112/K112</f>
        <v>3.3333333333333335</v>
      </c>
      <c r="O112" s="13">
        <f t="shared" ref="O112" si="92">M112/5</f>
        <v>0</v>
      </c>
      <c r="P112" s="14"/>
      <c r="Q112" s="15">
        <f t="shared" ref="Q112:Q113" si="93">IF(K112=0,0,L112)</f>
        <v>60</v>
      </c>
      <c r="R112" s="16">
        <f t="shared" ref="R112:R113" si="94">IF(K112=0,0,M112/1.5)</f>
        <v>0</v>
      </c>
      <c r="S112" s="15">
        <f t="shared" ref="S112:S113" si="95">P112+Q112+R112</f>
        <v>60</v>
      </c>
    </row>
    <row r="113" spans="1:19" s="27" customFormat="1">
      <c r="A113" s="7" t="s">
        <v>312</v>
      </c>
      <c r="B113" s="8" t="s">
        <v>285</v>
      </c>
      <c r="C113" s="9">
        <v>1</v>
      </c>
      <c r="D113" s="8" t="s">
        <v>46</v>
      </c>
      <c r="E113" s="14" t="s">
        <v>294</v>
      </c>
      <c r="F113" s="11">
        <v>5</v>
      </c>
      <c r="G113" s="11" t="s">
        <v>74</v>
      </c>
      <c r="H113" s="9"/>
      <c r="I113" s="9">
        <v>6</v>
      </c>
      <c r="J113" s="9">
        <v>23</v>
      </c>
      <c r="K113" s="9">
        <f t="shared" si="90"/>
        <v>18</v>
      </c>
      <c r="L113" s="9">
        <v>30</v>
      </c>
      <c r="M113" s="9"/>
      <c r="N113" s="12">
        <f t="shared" si="91"/>
        <v>1.6666666666666667</v>
      </c>
      <c r="O113" s="13">
        <f t="shared" ref="O113" si="96">M113/6</f>
        <v>0</v>
      </c>
      <c r="P113" s="14"/>
      <c r="Q113" s="15">
        <f t="shared" si="93"/>
        <v>30</v>
      </c>
      <c r="R113" s="16">
        <f t="shared" si="94"/>
        <v>0</v>
      </c>
      <c r="S113" s="15">
        <f t="shared" si="95"/>
        <v>30</v>
      </c>
    </row>
    <row r="114" spans="1:19" s="27" customFormat="1">
      <c r="A114" s="7" t="s">
        <v>312</v>
      </c>
      <c r="B114" s="8" t="s">
        <v>286</v>
      </c>
      <c r="C114" s="9">
        <v>1</v>
      </c>
      <c r="D114" s="8" t="s">
        <v>309</v>
      </c>
      <c r="E114" s="14" t="s">
        <v>305</v>
      </c>
      <c r="F114" s="11">
        <v>4</v>
      </c>
      <c r="G114" s="11" t="s">
        <v>83</v>
      </c>
      <c r="H114" s="9"/>
      <c r="I114" s="9">
        <v>6</v>
      </c>
      <c r="J114" s="9">
        <v>23</v>
      </c>
      <c r="K114" s="9">
        <f t="shared" ref="K114:K116" si="97">J114-I114+1</f>
        <v>18</v>
      </c>
      <c r="L114" s="9">
        <v>30</v>
      </c>
      <c r="M114" s="9"/>
      <c r="N114" s="12">
        <f t="shared" ref="N114:N116" si="98">L114/K114</f>
        <v>1.6666666666666667</v>
      </c>
      <c r="O114" s="13">
        <f>M114/5</f>
        <v>0</v>
      </c>
      <c r="P114" s="14"/>
      <c r="Q114" s="15">
        <f t="shared" ref="Q114:Q116" si="99">IF(K114=0,0,L114)</f>
        <v>30</v>
      </c>
      <c r="R114" s="16">
        <f t="shared" ref="R114:R116" si="100">IF(K114=0,0,M114/1.5)</f>
        <v>0</v>
      </c>
      <c r="S114" s="15">
        <f t="shared" ref="S114:S116" si="101">P114+Q114+R114</f>
        <v>30</v>
      </c>
    </row>
    <row r="115" spans="1:19" s="145" customFormat="1">
      <c r="A115" s="89" t="s">
        <v>314</v>
      </c>
      <c r="B115" s="90" t="s">
        <v>285</v>
      </c>
      <c r="C115" s="141">
        <v>1</v>
      </c>
      <c r="D115" s="90" t="s">
        <v>313</v>
      </c>
      <c r="E115" s="145" t="s">
        <v>306</v>
      </c>
      <c r="F115" s="88">
        <v>2</v>
      </c>
      <c r="G115" s="88" t="s">
        <v>75</v>
      </c>
      <c r="H115" s="141"/>
      <c r="I115" s="141">
        <v>6</v>
      </c>
      <c r="J115" s="141">
        <v>23</v>
      </c>
      <c r="K115" s="141">
        <f t="shared" si="97"/>
        <v>18</v>
      </c>
      <c r="L115" s="141">
        <v>30</v>
      </c>
      <c r="M115" s="141"/>
      <c r="N115" s="143">
        <f t="shared" si="98"/>
        <v>1.6666666666666667</v>
      </c>
      <c r="O115" s="144">
        <f>M115/5</f>
        <v>0</v>
      </c>
      <c r="Q115" s="146">
        <f t="shared" si="99"/>
        <v>30</v>
      </c>
      <c r="R115" s="147">
        <f t="shared" si="100"/>
        <v>0</v>
      </c>
      <c r="S115" s="146">
        <f t="shared" si="101"/>
        <v>30</v>
      </c>
    </row>
    <row r="116" spans="1:19" s="145" customFormat="1">
      <c r="A116" s="89" t="s">
        <v>314</v>
      </c>
      <c r="B116" s="90" t="s">
        <v>285</v>
      </c>
      <c r="C116" s="141">
        <v>1</v>
      </c>
      <c r="D116" s="90" t="s">
        <v>311</v>
      </c>
      <c r="E116" s="145" t="s">
        <v>305</v>
      </c>
      <c r="F116" s="88">
        <v>2</v>
      </c>
      <c r="G116" s="88" t="s">
        <v>83</v>
      </c>
      <c r="H116" s="141"/>
      <c r="I116" s="141">
        <v>6</v>
      </c>
      <c r="J116" s="141">
        <v>23</v>
      </c>
      <c r="K116" s="141">
        <f t="shared" si="97"/>
        <v>18</v>
      </c>
      <c r="L116" s="141">
        <v>30</v>
      </c>
      <c r="M116" s="141"/>
      <c r="N116" s="143">
        <f t="shared" si="98"/>
        <v>1.6666666666666667</v>
      </c>
      <c r="O116" s="144">
        <f>M116/5</f>
        <v>0</v>
      </c>
      <c r="Q116" s="146">
        <f t="shared" si="99"/>
        <v>30</v>
      </c>
      <c r="R116" s="147">
        <f t="shared" si="100"/>
        <v>0</v>
      </c>
      <c r="S116" s="146">
        <f t="shared" si="101"/>
        <v>30</v>
      </c>
    </row>
    <row r="117" spans="1:19" s="145" customFormat="1">
      <c r="A117" s="89" t="s">
        <v>314</v>
      </c>
      <c r="B117" s="90" t="s">
        <v>288</v>
      </c>
      <c r="C117" s="141">
        <v>1</v>
      </c>
      <c r="D117" s="90" t="s">
        <v>46</v>
      </c>
      <c r="E117" s="145" t="s">
        <v>294</v>
      </c>
      <c r="F117" s="88">
        <v>5</v>
      </c>
      <c r="G117" s="88" t="s">
        <v>72</v>
      </c>
      <c r="H117" s="141"/>
      <c r="I117" s="141">
        <v>6</v>
      </c>
      <c r="J117" s="141">
        <v>23</v>
      </c>
      <c r="K117" s="141">
        <f t="shared" ref="K117" si="102">J117-I117+1</f>
        <v>18</v>
      </c>
      <c r="L117" s="141">
        <v>30</v>
      </c>
      <c r="M117" s="141"/>
      <c r="N117" s="143">
        <f t="shared" ref="N117" si="103">L117/K117</f>
        <v>1.6666666666666667</v>
      </c>
      <c r="O117" s="144">
        <f t="shared" ref="O117" si="104">M117/6</f>
        <v>0</v>
      </c>
      <c r="Q117" s="146">
        <f t="shared" ref="Q117" si="105">IF(K117=0,0,L117)</f>
        <v>30</v>
      </c>
      <c r="R117" s="147">
        <f t="shared" ref="R117" si="106">IF(K117=0,0,M117/1.5)</f>
        <v>0</v>
      </c>
      <c r="S117" s="146">
        <f t="shared" ref="S117" si="107">P117+Q117+R117</f>
        <v>30</v>
      </c>
    </row>
    <row r="118" spans="1:19" s="40" customFormat="1">
      <c r="A118" s="96" t="s">
        <v>360</v>
      </c>
      <c r="B118" s="40" t="s">
        <v>205</v>
      </c>
      <c r="C118" s="39">
        <v>1</v>
      </c>
      <c r="D118" s="38"/>
      <c r="F118" s="41">
        <v>2</v>
      </c>
      <c r="G118" s="41" t="s">
        <v>206</v>
      </c>
      <c r="H118" s="39"/>
      <c r="I118" s="39">
        <v>1</v>
      </c>
      <c r="J118" s="39">
        <v>15</v>
      </c>
      <c r="K118" s="39">
        <f t="shared" si="50"/>
        <v>15</v>
      </c>
      <c r="L118" s="39">
        <v>30</v>
      </c>
      <c r="M118" s="39"/>
      <c r="N118" s="42">
        <f t="shared" si="72"/>
        <v>2</v>
      </c>
      <c r="O118" s="43">
        <f t="shared" si="71"/>
        <v>0</v>
      </c>
      <c r="Q118" s="44">
        <f t="shared" si="51"/>
        <v>30</v>
      </c>
      <c r="R118" s="97">
        <f t="shared" si="52"/>
        <v>0</v>
      </c>
      <c r="S118" s="44">
        <f t="shared" si="53"/>
        <v>30</v>
      </c>
    </row>
    <row r="119" spans="1:19" s="40" customFormat="1">
      <c r="A119" s="96" t="s">
        <v>360</v>
      </c>
      <c r="B119" s="38" t="s">
        <v>351</v>
      </c>
      <c r="C119" s="39">
        <v>1</v>
      </c>
      <c r="D119" s="38" t="s">
        <v>49</v>
      </c>
      <c r="E119" s="40" t="s">
        <v>55</v>
      </c>
      <c r="F119" s="41">
        <v>2</v>
      </c>
      <c r="G119" s="41" t="s">
        <v>293</v>
      </c>
      <c r="H119" s="39"/>
      <c r="I119" s="39">
        <v>5</v>
      </c>
      <c r="J119" s="39">
        <v>23</v>
      </c>
      <c r="K119" s="39">
        <f>J119-I119+1</f>
        <v>19</v>
      </c>
      <c r="L119" s="39">
        <v>60</v>
      </c>
      <c r="M119" s="39"/>
      <c r="N119" s="42">
        <f>L119/K119</f>
        <v>3.1578947368421053</v>
      </c>
      <c r="O119" s="43">
        <f>M119/5</f>
        <v>0</v>
      </c>
      <c r="Q119" s="44">
        <f>IF(K119=0,0,L119)</f>
        <v>60</v>
      </c>
      <c r="R119" s="97">
        <f>IF(K119=0,0,M119/1.5)</f>
        <v>0</v>
      </c>
      <c r="S119" s="44">
        <f>P119+Q119+R119</f>
        <v>60</v>
      </c>
    </row>
    <row r="120" spans="1:19" s="40" customFormat="1">
      <c r="A120" s="96" t="s">
        <v>360</v>
      </c>
      <c r="B120" s="40" t="s">
        <v>205</v>
      </c>
      <c r="C120" s="39">
        <v>1</v>
      </c>
      <c r="D120" s="38"/>
      <c r="F120" s="41">
        <v>3</v>
      </c>
      <c r="G120" s="41" t="s">
        <v>206</v>
      </c>
      <c r="H120" s="39"/>
      <c r="I120" s="39">
        <v>1</v>
      </c>
      <c r="J120" s="39">
        <v>15</v>
      </c>
      <c r="K120" s="39">
        <f t="shared" ref="K120:K124" si="108">J120-I120+1</f>
        <v>15</v>
      </c>
      <c r="L120" s="39">
        <v>30</v>
      </c>
      <c r="M120" s="39"/>
      <c r="N120" s="42">
        <f t="shared" ref="N120:N124" si="109">L120/K120</f>
        <v>2</v>
      </c>
      <c r="O120" s="43">
        <f t="shared" ref="O120:O124" si="110">M120/6</f>
        <v>0</v>
      </c>
      <c r="Q120" s="44">
        <f t="shared" ref="Q120:Q124" si="111">IF(K120=0,0,L120)</f>
        <v>30</v>
      </c>
      <c r="R120" s="97">
        <f t="shared" ref="R120:R124" si="112">IF(K120=0,0,M120/1.5)</f>
        <v>0</v>
      </c>
      <c r="S120" s="44">
        <f t="shared" ref="S120:S124" si="113">P120+Q120+R120</f>
        <v>30</v>
      </c>
    </row>
    <row r="121" spans="1:19" s="40" customFormat="1">
      <c r="A121" s="96" t="s">
        <v>360</v>
      </c>
      <c r="B121" s="38" t="s">
        <v>351</v>
      </c>
      <c r="C121" s="39">
        <v>1</v>
      </c>
      <c r="D121" s="38"/>
      <c r="F121" s="41">
        <v>3</v>
      </c>
      <c r="G121" s="41" t="s">
        <v>215</v>
      </c>
      <c r="H121" s="39"/>
      <c r="I121" s="39">
        <v>5</v>
      </c>
      <c r="J121" s="39">
        <v>23</v>
      </c>
      <c r="K121" s="39">
        <f>J121-I121+1</f>
        <v>19</v>
      </c>
      <c r="L121" s="39">
        <v>60</v>
      </c>
      <c r="M121" s="39"/>
      <c r="N121" s="42">
        <f>L121/K121</f>
        <v>3.1578947368421053</v>
      </c>
      <c r="O121" s="43">
        <f>M121/5</f>
        <v>0</v>
      </c>
      <c r="Q121" s="44">
        <f>IF(K121=0,0,L121)</f>
        <v>60</v>
      </c>
      <c r="R121" s="97">
        <f>IF(K121=0,0,M121/1.5)</f>
        <v>0</v>
      </c>
      <c r="S121" s="44">
        <f>P121+Q121+R121</f>
        <v>60</v>
      </c>
    </row>
    <row r="122" spans="1:19" s="40" customFormat="1">
      <c r="A122" s="96" t="s">
        <v>360</v>
      </c>
      <c r="B122" s="38" t="s">
        <v>351</v>
      </c>
      <c r="C122" s="39">
        <v>1</v>
      </c>
      <c r="D122" s="38"/>
      <c r="F122" s="41">
        <v>4</v>
      </c>
      <c r="G122" s="41" t="s">
        <v>206</v>
      </c>
      <c r="H122" s="39"/>
      <c r="I122" s="39">
        <v>5</v>
      </c>
      <c r="J122" s="39">
        <v>23</v>
      </c>
      <c r="K122" s="39">
        <f>J122-I122+1</f>
        <v>19</v>
      </c>
      <c r="L122" s="39">
        <v>60</v>
      </c>
      <c r="M122" s="39"/>
      <c r="N122" s="42">
        <f>L122/K122</f>
        <v>3.1578947368421053</v>
      </c>
      <c r="O122" s="43">
        <f>M122/5</f>
        <v>0</v>
      </c>
      <c r="Q122" s="44">
        <f>IF(K122=0,0,L122)</f>
        <v>60</v>
      </c>
      <c r="R122" s="97">
        <f>IF(K122=0,0,M122/1.5)</f>
        <v>0</v>
      </c>
      <c r="S122" s="44">
        <f>P122+Q122+R122</f>
        <v>60</v>
      </c>
    </row>
    <row r="123" spans="1:19" s="40" customFormat="1">
      <c r="A123" s="96" t="s">
        <v>360</v>
      </c>
      <c r="B123" s="38" t="s">
        <v>356</v>
      </c>
      <c r="C123" s="39">
        <v>1</v>
      </c>
      <c r="D123" s="38"/>
      <c r="F123" s="41">
        <v>4</v>
      </c>
      <c r="G123" s="41" t="s">
        <v>215</v>
      </c>
      <c r="H123" s="39"/>
      <c r="I123" s="39">
        <v>1</v>
      </c>
      <c r="J123" s="39">
        <v>15</v>
      </c>
      <c r="K123" s="39">
        <f t="shared" ref="K123" si="114">J123-I123+1</f>
        <v>15</v>
      </c>
      <c r="L123" s="39">
        <v>30</v>
      </c>
      <c r="M123" s="39"/>
      <c r="N123" s="42">
        <f t="shared" ref="N123" si="115">L123/K123</f>
        <v>2</v>
      </c>
      <c r="O123" s="43">
        <f t="shared" ref="O123" si="116">M123/6</f>
        <v>0</v>
      </c>
      <c r="Q123" s="44">
        <f t="shared" ref="Q123" si="117">IF(K123=0,0,L123)</f>
        <v>30</v>
      </c>
      <c r="R123" s="97">
        <f t="shared" ref="R123" si="118">IF(K123=0,0,M123/1.5)</f>
        <v>0</v>
      </c>
      <c r="S123" s="44">
        <f t="shared" ref="S123" si="119">P123+Q123+R123</f>
        <v>30</v>
      </c>
    </row>
    <row r="124" spans="1:19" s="40" customFormat="1">
      <c r="A124" s="96" t="s">
        <v>360</v>
      </c>
      <c r="B124" s="40" t="s">
        <v>205</v>
      </c>
      <c r="C124" s="39">
        <v>1</v>
      </c>
      <c r="D124" s="38"/>
      <c r="F124" s="41">
        <v>5</v>
      </c>
      <c r="G124" s="41" t="s">
        <v>206</v>
      </c>
      <c r="H124" s="39"/>
      <c r="I124" s="39">
        <v>1</v>
      </c>
      <c r="J124" s="39">
        <v>15</v>
      </c>
      <c r="K124" s="39">
        <f t="shared" si="108"/>
        <v>15</v>
      </c>
      <c r="L124" s="39">
        <v>30</v>
      </c>
      <c r="M124" s="39"/>
      <c r="N124" s="42">
        <f t="shared" si="109"/>
        <v>2</v>
      </c>
      <c r="O124" s="43">
        <f t="shared" si="110"/>
        <v>0</v>
      </c>
      <c r="Q124" s="44">
        <f t="shared" si="111"/>
        <v>30</v>
      </c>
      <c r="R124" s="97">
        <f t="shared" si="112"/>
        <v>0</v>
      </c>
      <c r="S124" s="44">
        <f t="shared" si="113"/>
        <v>30</v>
      </c>
    </row>
    <row r="125" spans="1:19" s="40" customFormat="1">
      <c r="A125" s="96" t="s">
        <v>360</v>
      </c>
      <c r="B125" s="38" t="s">
        <v>351</v>
      </c>
      <c r="C125" s="39">
        <v>1</v>
      </c>
      <c r="D125" s="38"/>
      <c r="F125" s="41">
        <v>5</v>
      </c>
      <c r="G125" s="41" t="s">
        <v>215</v>
      </c>
      <c r="H125" s="39"/>
      <c r="I125" s="39">
        <v>5</v>
      </c>
      <c r="J125" s="39">
        <v>23</v>
      </c>
      <c r="K125" s="39">
        <f>J125-I125+1</f>
        <v>19</v>
      </c>
      <c r="L125" s="39">
        <v>60</v>
      </c>
      <c r="M125" s="39"/>
      <c r="N125" s="42">
        <f>L125/K125</f>
        <v>3.1578947368421053</v>
      </c>
      <c r="O125" s="43">
        <f>M125/5</f>
        <v>0</v>
      </c>
      <c r="Q125" s="44">
        <f>IF(K125=0,0,L125)</f>
        <v>60</v>
      </c>
      <c r="R125" s="97">
        <f>IF(K125=0,0,M125/1.5)</f>
        <v>0</v>
      </c>
      <c r="S125" s="44">
        <f>P125+Q125+R125</f>
        <v>60</v>
      </c>
    </row>
    <row r="126" spans="1:19" s="40" customFormat="1">
      <c r="A126" s="96" t="s">
        <v>360</v>
      </c>
      <c r="B126" s="40" t="s">
        <v>205</v>
      </c>
      <c r="C126" s="39">
        <v>1</v>
      </c>
      <c r="D126" s="38"/>
      <c r="F126" s="41">
        <v>6</v>
      </c>
      <c r="G126" s="41" t="s">
        <v>206</v>
      </c>
      <c r="H126" s="39"/>
      <c r="I126" s="39">
        <v>1</v>
      </c>
      <c r="J126" s="39">
        <v>15</v>
      </c>
      <c r="K126" s="39">
        <f t="shared" ref="K126:K128" si="120">J126-I126+1</f>
        <v>15</v>
      </c>
      <c r="L126" s="39">
        <v>30</v>
      </c>
      <c r="M126" s="39"/>
      <c r="N126" s="42">
        <f t="shared" ref="N126:N128" si="121">L126/K126</f>
        <v>2</v>
      </c>
      <c r="O126" s="43">
        <f t="shared" ref="O126:O128" si="122">M126/6</f>
        <v>0</v>
      </c>
      <c r="Q126" s="44">
        <f t="shared" ref="Q126:Q128" si="123">IF(K126=0,0,L126)</f>
        <v>30</v>
      </c>
      <c r="R126" s="97">
        <f t="shared" ref="R126:R128" si="124">IF(K126=0,0,M126/1.5)</f>
        <v>0</v>
      </c>
      <c r="S126" s="44">
        <f t="shared" ref="S126:S128" si="125">P126+Q126+R126</f>
        <v>30</v>
      </c>
    </row>
    <row r="127" spans="1:19" s="40" customFormat="1">
      <c r="A127" s="96" t="s">
        <v>360</v>
      </c>
      <c r="B127" s="38" t="s">
        <v>351</v>
      </c>
      <c r="C127" s="39">
        <v>1</v>
      </c>
      <c r="D127" s="38" t="s">
        <v>46</v>
      </c>
      <c r="E127" s="40" t="s">
        <v>352</v>
      </c>
      <c r="F127" s="41">
        <v>6</v>
      </c>
      <c r="G127" s="41" t="s">
        <v>139</v>
      </c>
      <c r="H127" s="39"/>
      <c r="I127" s="39">
        <v>5</v>
      </c>
      <c r="J127" s="39">
        <v>23</v>
      </c>
      <c r="K127" s="39">
        <f t="shared" si="120"/>
        <v>19</v>
      </c>
      <c r="L127" s="39">
        <v>45</v>
      </c>
      <c r="M127" s="39"/>
      <c r="N127" s="42">
        <f t="shared" si="121"/>
        <v>2.3684210526315788</v>
      </c>
      <c r="O127" s="43">
        <f>M127/5</f>
        <v>0</v>
      </c>
      <c r="Q127" s="44">
        <f t="shared" si="123"/>
        <v>45</v>
      </c>
      <c r="R127" s="97">
        <f t="shared" si="124"/>
        <v>0</v>
      </c>
      <c r="S127" s="44">
        <f t="shared" si="125"/>
        <v>45</v>
      </c>
    </row>
    <row r="128" spans="1:19" s="40" customFormat="1">
      <c r="A128" s="96" t="s">
        <v>360</v>
      </c>
      <c r="B128" s="38" t="s">
        <v>351</v>
      </c>
      <c r="C128" s="39">
        <v>1</v>
      </c>
      <c r="D128" s="38" t="s">
        <v>30</v>
      </c>
      <c r="E128" s="40" t="s">
        <v>294</v>
      </c>
      <c r="F128" s="41">
        <v>6</v>
      </c>
      <c r="G128" s="41" t="s">
        <v>396</v>
      </c>
      <c r="H128" s="39"/>
      <c r="I128" s="39">
        <v>5</v>
      </c>
      <c r="J128" s="39">
        <v>23</v>
      </c>
      <c r="K128" s="39">
        <f t="shared" si="120"/>
        <v>19</v>
      </c>
      <c r="L128" s="39">
        <v>30</v>
      </c>
      <c r="M128" s="39"/>
      <c r="N128" s="42">
        <f t="shared" si="121"/>
        <v>1.5789473684210527</v>
      </c>
      <c r="O128" s="43">
        <f t="shared" si="122"/>
        <v>0</v>
      </c>
      <c r="Q128" s="44">
        <f t="shared" si="123"/>
        <v>30</v>
      </c>
      <c r="R128" s="97">
        <f t="shared" si="124"/>
        <v>0</v>
      </c>
      <c r="S128" s="44">
        <f t="shared" si="125"/>
        <v>30</v>
      </c>
    </row>
    <row r="129" spans="1:19" s="40" customFormat="1">
      <c r="A129" s="96" t="s">
        <v>360</v>
      </c>
      <c r="B129" s="38" t="s">
        <v>351</v>
      </c>
      <c r="C129" s="39">
        <v>1</v>
      </c>
      <c r="D129" s="38"/>
      <c r="F129" s="41">
        <v>7</v>
      </c>
      <c r="G129" s="41" t="s">
        <v>215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27" customFormat="1">
      <c r="A130" s="98" t="s">
        <v>240</v>
      </c>
      <c r="B130" s="8" t="s">
        <v>205</v>
      </c>
      <c r="C130" s="9">
        <v>1</v>
      </c>
      <c r="D130" s="8" t="s">
        <v>38</v>
      </c>
      <c r="E130" s="14" t="s">
        <v>238</v>
      </c>
      <c r="F130" s="24">
        <v>4</v>
      </c>
      <c r="G130" s="11" t="s">
        <v>95</v>
      </c>
      <c r="H130" s="9"/>
      <c r="I130" s="9">
        <v>1</v>
      </c>
      <c r="J130" s="9">
        <v>15</v>
      </c>
      <c r="K130" s="9">
        <f t="shared" si="50"/>
        <v>15</v>
      </c>
      <c r="L130" s="9"/>
      <c r="M130" s="9">
        <v>60</v>
      </c>
      <c r="N130" s="12"/>
      <c r="O130" s="13">
        <f t="shared" si="71"/>
        <v>10</v>
      </c>
      <c r="P130" s="14"/>
      <c r="Q130" s="15">
        <f t="shared" si="51"/>
        <v>0</v>
      </c>
      <c r="R130" s="16">
        <f t="shared" si="52"/>
        <v>40</v>
      </c>
      <c r="S130" s="15">
        <f t="shared" si="53"/>
        <v>40</v>
      </c>
    </row>
    <row r="131" spans="1:19" s="27" customFormat="1">
      <c r="A131" s="98" t="s">
        <v>240</v>
      </c>
      <c r="B131" s="8" t="s">
        <v>205</v>
      </c>
      <c r="C131" s="9">
        <v>1</v>
      </c>
      <c r="D131" s="8" t="s">
        <v>38</v>
      </c>
      <c r="E131" s="14" t="s">
        <v>238</v>
      </c>
      <c r="F131" s="24">
        <v>6</v>
      </c>
      <c r="G131" s="11" t="s">
        <v>239</v>
      </c>
      <c r="H131" s="9"/>
      <c r="I131" s="9">
        <v>1</v>
      </c>
      <c r="J131" s="9">
        <v>15</v>
      </c>
      <c r="K131" s="9">
        <f t="shared" ref="K131:K213" si="126">J131-I131+1</f>
        <v>15</v>
      </c>
      <c r="L131" s="9"/>
      <c r="M131" s="9">
        <v>60</v>
      </c>
      <c r="N131" s="12"/>
      <c r="O131" s="13">
        <f t="shared" si="71"/>
        <v>10</v>
      </c>
      <c r="P131" s="14"/>
      <c r="Q131" s="15">
        <f t="shared" ref="Q131:Q213" si="127">IF(K131=0,0,L131)</f>
        <v>0</v>
      </c>
      <c r="R131" s="16">
        <f t="shared" ref="R131:R213" si="128">IF(K131=0,0,M131/1.5)</f>
        <v>40</v>
      </c>
      <c r="S131" s="15">
        <f t="shared" ref="S131:S213" si="129">P131+Q131+R131</f>
        <v>40</v>
      </c>
    </row>
    <row r="132" spans="1:19" s="27" customFormat="1">
      <c r="A132" s="98" t="s">
        <v>240</v>
      </c>
      <c r="B132" s="8" t="s">
        <v>205</v>
      </c>
      <c r="C132" s="9">
        <v>1</v>
      </c>
      <c r="D132" s="8" t="s">
        <v>38</v>
      </c>
      <c r="E132" s="14" t="s">
        <v>238</v>
      </c>
      <c r="F132" s="24">
        <v>7</v>
      </c>
      <c r="G132" s="11" t="s">
        <v>95</v>
      </c>
      <c r="H132" s="9"/>
      <c r="I132" s="9">
        <v>1</v>
      </c>
      <c r="J132" s="9">
        <v>15</v>
      </c>
      <c r="K132" s="9">
        <f t="shared" si="126"/>
        <v>15</v>
      </c>
      <c r="L132" s="9"/>
      <c r="M132" s="9">
        <v>60</v>
      </c>
      <c r="N132" s="12"/>
      <c r="O132" s="13">
        <f t="shared" si="71"/>
        <v>10</v>
      </c>
      <c r="P132" s="14"/>
      <c r="Q132" s="15">
        <f t="shared" si="127"/>
        <v>0</v>
      </c>
      <c r="R132" s="16">
        <f t="shared" si="128"/>
        <v>40</v>
      </c>
      <c r="S132" s="15">
        <f t="shared" si="129"/>
        <v>40</v>
      </c>
    </row>
    <row r="133" spans="1:19" s="145" customFormat="1">
      <c r="A133" s="183" t="s">
        <v>249</v>
      </c>
      <c r="B133" s="90" t="s">
        <v>145</v>
      </c>
      <c r="C133" s="141">
        <v>1</v>
      </c>
      <c r="D133" s="90" t="s">
        <v>41</v>
      </c>
      <c r="E133" s="145" t="s">
        <v>117</v>
      </c>
      <c r="F133" s="141">
        <v>4</v>
      </c>
      <c r="G133" s="88" t="s">
        <v>75</v>
      </c>
      <c r="H133" s="141"/>
      <c r="I133" s="141">
        <v>1</v>
      </c>
      <c r="J133" s="141">
        <v>15</v>
      </c>
      <c r="K133" s="141">
        <f t="shared" si="126"/>
        <v>15</v>
      </c>
      <c r="L133" s="141">
        <v>45</v>
      </c>
      <c r="M133" s="141"/>
      <c r="N133" s="143">
        <f t="shared" ref="N133:N144" si="130">L133/K133</f>
        <v>3</v>
      </c>
      <c r="O133" s="144">
        <f t="shared" si="71"/>
        <v>0</v>
      </c>
      <c r="Q133" s="146">
        <f t="shared" si="127"/>
        <v>45</v>
      </c>
      <c r="R133" s="147">
        <f t="shared" si="128"/>
        <v>0</v>
      </c>
      <c r="S133" s="146">
        <f t="shared" si="129"/>
        <v>45</v>
      </c>
    </row>
    <row r="134" spans="1:19" s="145" customFormat="1">
      <c r="A134" s="183" t="s">
        <v>249</v>
      </c>
      <c r="B134" s="90" t="s">
        <v>146</v>
      </c>
      <c r="C134" s="141">
        <v>1</v>
      </c>
      <c r="D134" s="90" t="s">
        <v>41</v>
      </c>
      <c r="E134" s="145" t="s">
        <v>117</v>
      </c>
      <c r="F134" s="141">
        <v>4</v>
      </c>
      <c r="G134" s="88" t="s">
        <v>83</v>
      </c>
      <c r="H134" s="141"/>
      <c r="I134" s="141">
        <v>1</v>
      </c>
      <c r="J134" s="141">
        <v>15</v>
      </c>
      <c r="K134" s="141">
        <f t="shared" si="126"/>
        <v>15</v>
      </c>
      <c r="L134" s="141">
        <v>45</v>
      </c>
      <c r="M134" s="141"/>
      <c r="N134" s="143">
        <f t="shared" si="130"/>
        <v>3</v>
      </c>
      <c r="O134" s="144">
        <f t="shared" si="71"/>
        <v>0</v>
      </c>
      <c r="Q134" s="146">
        <f t="shared" si="127"/>
        <v>45</v>
      </c>
      <c r="R134" s="147">
        <f t="shared" si="128"/>
        <v>0</v>
      </c>
      <c r="S134" s="146">
        <f t="shared" si="129"/>
        <v>45</v>
      </c>
    </row>
    <row r="135" spans="1:19" s="145" customFormat="1">
      <c r="A135" s="183" t="s">
        <v>249</v>
      </c>
      <c r="B135" s="90" t="s">
        <v>148</v>
      </c>
      <c r="C135" s="141">
        <v>1</v>
      </c>
      <c r="D135" s="149" t="s">
        <v>41</v>
      </c>
      <c r="E135" s="149" t="s">
        <v>9</v>
      </c>
      <c r="F135" s="88">
        <v>6</v>
      </c>
      <c r="G135" s="88" t="s">
        <v>363</v>
      </c>
      <c r="H135" s="141"/>
      <c r="I135" s="141">
        <v>1</v>
      </c>
      <c r="J135" s="141">
        <v>10</v>
      </c>
      <c r="K135" s="141">
        <f t="shared" si="126"/>
        <v>10</v>
      </c>
      <c r="L135" s="141">
        <v>30</v>
      </c>
      <c r="M135" s="141"/>
      <c r="N135" s="143">
        <f t="shared" si="130"/>
        <v>3</v>
      </c>
      <c r="O135" s="144">
        <f t="shared" si="71"/>
        <v>0</v>
      </c>
      <c r="Q135" s="146">
        <f t="shared" si="127"/>
        <v>30</v>
      </c>
      <c r="R135" s="147">
        <f t="shared" si="128"/>
        <v>0</v>
      </c>
      <c r="S135" s="146">
        <f t="shared" si="129"/>
        <v>30</v>
      </c>
    </row>
    <row r="136" spans="1:19" s="145" customFormat="1">
      <c r="A136" s="183" t="s">
        <v>249</v>
      </c>
      <c r="B136" s="90" t="s">
        <v>172</v>
      </c>
      <c r="C136" s="141">
        <v>1</v>
      </c>
      <c r="D136" s="90" t="s">
        <v>45</v>
      </c>
      <c r="E136" s="149" t="s">
        <v>173</v>
      </c>
      <c r="F136" s="141">
        <v>5</v>
      </c>
      <c r="G136" s="88" t="s">
        <v>139</v>
      </c>
      <c r="H136" s="141"/>
      <c r="I136" s="141"/>
      <c r="J136" s="141"/>
      <c r="K136" s="141">
        <f t="shared" si="126"/>
        <v>1</v>
      </c>
      <c r="L136" s="141"/>
      <c r="M136" s="141">
        <v>30</v>
      </c>
      <c r="N136" s="143">
        <f t="shared" si="130"/>
        <v>0</v>
      </c>
      <c r="O136" s="144">
        <f t="shared" si="71"/>
        <v>5</v>
      </c>
      <c r="Q136" s="146">
        <f t="shared" si="127"/>
        <v>0</v>
      </c>
      <c r="R136" s="147">
        <f t="shared" si="128"/>
        <v>20</v>
      </c>
      <c r="S136" s="146">
        <f t="shared" si="129"/>
        <v>20</v>
      </c>
    </row>
    <row r="137" spans="1:19" s="40" customFormat="1">
      <c r="A137" s="173" t="s">
        <v>247</v>
      </c>
      <c r="B137" s="38" t="s">
        <v>57</v>
      </c>
      <c r="C137" s="39">
        <v>1</v>
      </c>
      <c r="D137" s="175" t="s">
        <v>13</v>
      </c>
      <c r="E137" s="175" t="s">
        <v>116</v>
      </c>
      <c r="F137" s="41">
        <v>4</v>
      </c>
      <c r="G137" s="41" t="s">
        <v>75</v>
      </c>
      <c r="H137" s="39"/>
      <c r="I137" s="39">
        <v>1</v>
      </c>
      <c r="J137" s="39">
        <v>15</v>
      </c>
      <c r="K137" s="39">
        <f t="shared" si="126"/>
        <v>15</v>
      </c>
      <c r="L137" s="39">
        <v>45</v>
      </c>
      <c r="M137" s="39"/>
      <c r="N137" s="42">
        <f t="shared" si="130"/>
        <v>3</v>
      </c>
      <c r="O137" s="43">
        <f t="shared" ref="O137:O144" si="131">M137/5</f>
        <v>0</v>
      </c>
      <c r="Q137" s="44">
        <f t="shared" si="127"/>
        <v>45</v>
      </c>
      <c r="R137" s="97">
        <f t="shared" si="128"/>
        <v>0</v>
      </c>
      <c r="S137" s="44">
        <f t="shared" si="129"/>
        <v>45</v>
      </c>
    </row>
    <row r="138" spans="1:19" s="40" customFormat="1">
      <c r="A138" s="173" t="s">
        <v>247</v>
      </c>
      <c r="B138" s="38" t="s">
        <v>56</v>
      </c>
      <c r="C138" s="39">
        <v>1</v>
      </c>
      <c r="D138" s="38" t="s">
        <v>13</v>
      </c>
      <c r="E138" s="175" t="s">
        <v>116</v>
      </c>
      <c r="F138" s="41">
        <v>4</v>
      </c>
      <c r="G138" s="41" t="s">
        <v>83</v>
      </c>
      <c r="H138" s="39"/>
      <c r="I138" s="39">
        <v>1</v>
      </c>
      <c r="J138" s="39">
        <v>15</v>
      </c>
      <c r="K138" s="39">
        <f t="shared" si="126"/>
        <v>15</v>
      </c>
      <c r="L138" s="39">
        <v>45</v>
      </c>
      <c r="M138" s="39"/>
      <c r="N138" s="42">
        <f t="shared" si="130"/>
        <v>3</v>
      </c>
      <c r="O138" s="43">
        <f t="shared" si="131"/>
        <v>0</v>
      </c>
      <c r="Q138" s="44">
        <f t="shared" si="127"/>
        <v>45</v>
      </c>
      <c r="R138" s="97">
        <f t="shared" si="128"/>
        <v>0</v>
      </c>
      <c r="S138" s="44">
        <f t="shared" si="129"/>
        <v>45</v>
      </c>
    </row>
    <row r="139" spans="1:19" s="40" customFormat="1">
      <c r="A139" s="173" t="s">
        <v>247</v>
      </c>
      <c r="B139" s="38" t="s">
        <v>148</v>
      </c>
      <c r="C139" s="39">
        <v>1</v>
      </c>
      <c r="D139" s="175" t="s">
        <v>13</v>
      </c>
      <c r="E139" s="175" t="s">
        <v>116</v>
      </c>
      <c r="F139" s="41">
        <v>4</v>
      </c>
      <c r="G139" s="41" t="s">
        <v>139</v>
      </c>
      <c r="H139" s="39"/>
      <c r="I139" s="39">
        <v>1</v>
      </c>
      <c r="J139" s="39">
        <v>15</v>
      </c>
      <c r="K139" s="39">
        <f t="shared" si="126"/>
        <v>15</v>
      </c>
      <c r="L139" s="39">
        <v>45</v>
      </c>
      <c r="M139" s="39"/>
      <c r="N139" s="42">
        <f t="shared" si="130"/>
        <v>3</v>
      </c>
      <c r="O139" s="43">
        <f t="shared" si="131"/>
        <v>0</v>
      </c>
      <c r="Q139" s="44">
        <f t="shared" si="127"/>
        <v>45</v>
      </c>
      <c r="R139" s="97">
        <f t="shared" si="128"/>
        <v>0</v>
      </c>
      <c r="S139" s="44">
        <f t="shared" si="129"/>
        <v>45</v>
      </c>
    </row>
    <row r="140" spans="1:19" s="40" customFormat="1">
      <c r="A140" s="173" t="s">
        <v>247</v>
      </c>
      <c r="B140" s="38" t="s">
        <v>166</v>
      </c>
      <c r="C140" s="39">
        <v>1</v>
      </c>
      <c r="D140" s="38" t="s">
        <v>60</v>
      </c>
      <c r="E140" s="175" t="s">
        <v>116</v>
      </c>
      <c r="F140" s="41">
        <v>5</v>
      </c>
      <c r="G140" s="41" t="s">
        <v>207</v>
      </c>
      <c r="H140" s="39"/>
      <c r="I140" s="39">
        <v>8</v>
      </c>
      <c r="J140" s="39">
        <v>15</v>
      </c>
      <c r="K140" s="39">
        <f t="shared" si="126"/>
        <v>8</v>
      </c>
      <c r="L140" s="39">
        <v>30</v>
      </c>
      <c r="M140" s="39"/>
      <c r="N140" s="42">
        <f t="shared" si="130"/>
        <v>3.75</v>
      </c>
      <c r="O140" s="43">
        <f t="shared" si="131"/>
        <v>0</v>
      </c>
      <c r="Q140" s="44">
        <f t="shared" si="127"/>
        <v>30</v>
      </c>
      <c r="R140" s="97">
        <f t="shared" si="128"/>
        <v>0</v>
      </c>
      <c r="S140" s="44">
        <f t="shared" si="129"/>
        <v>30</v>
      </c>
    </row>
    <row r="141" spans="1:19" s="40" customFormat="1">
      <c r="A141" s="173" t="s">
        <v>247</v>
      </c>
      <c r="B141" s="38" t="s">
        <v>58</v>
      </c>
      <c r="C141" s="39">
        <v>1</v>
      </c>
      <c r="D141" s="38" t="s">
        <v>60</v>
      </c>
      <c r="E141" s="175" t="s">
        <v>116</v>
      </c>
      <c r="F141" s="41">
        <v>6</v>
      </c>
      <c r="G141" s="41" t="s">
        <v>83</v>
      </c>
      <c r="H141" s="39"/>
      <c r="I141" s="39">
        <v>1</v>
      </c>
      <c r="J141" s="39">
        <v>15</v>
      </c>
      <c r="K141" s="39">
        <f t="shared" si="126"/>
        <v>15</v>
      </c>
      <c r="L141" s="39">
        <v>45</v>
      </c>
      <c r="M141" s="39"/>
      <c r="N141" s="42">
        <f t="shared" si="130"/>
        <v>3</v>
      </c>
      <c r="O141" s="43">
        <f t="shared" si="131"/>
        <v>0</v>
      </c>
      <c r="Q141" s="44">
        <f t="shared" si="127"/>
        <v>45</v>
      </c>
      <c r="R141" s="97">
        <f t="shared" si="128"/>
        <v>0</v>
      </c>
      <c r="S141" s="44">
        <f t="shared" si="129"/>
        <v>45</v>
      </c>
    </row>
    <row r="142" spans="1:19" s="27" customFormat="1">
      <c r="A142" s="30" t="s">
        <v>248</v>
      </c>
      <c r="B142" s="8" t="s">
        <v>148</v>
      </c>
      <c r="C142" s="9">
        <v>1</v>
      </c>
      <c r="D142" s="10" t="s">
        <v>24</v>
      </c>
      <c r="E142" s="29" t="s">
        <v>117</v>
      </c>
      <c r="F142" s="11">
        <v>4</v>
      </c>
      <c r="G142" s="11" t="s">
        <v>140</v>
      </c>
      <c r="H142" s="9"/>
      <c r="I142" s="9">
        <v>1</v>
      </c>
      <c r="J142" s="9">
        <v>10</v>
      </c>
      <c r="K142" s="9">
        <f t="shared" si="126"/>
        <v>10</v>
      </c>
      <c r="L142" s="9">
        <v>30</v>
      </c>
      <c r="M142" s="9"/>
      <c r="N142" s="12">
        <f t="shared" si="130"/>
        <v>3</v>
      </c>
      <c r="O142" s="13">
        <f t="shared" si="131"/>
        <v>0</v>
      </c>
      <c r="P142" s="14"/>
      <c r="Q142" s="15">
        <f t="shared" si="127"/>
        <v>30</v>
      </c>
      <c r="R142" s="16">
        <f t="shared" si="128"/>
        <v>0</v>
      </c>
      <c r="S142" s="15">
        <f t="shared" si="129"/>
        <v>30</v>
      </c>
    </row>
    <row r="143" spans="1:19" s="27" customFormat="1">
      <c r="A143" s="30" t="s">
        <v>248</v>
      </c>
      <c r="B143" s="8" t="s">
        <v>160</v>
      </c>
      <c r="C143" s="9">
        <v>1</v>
      </c>
      <c r="D143" s="10" t="s">
        <v>24</v>
      </c>
      <c r="E143" s="29" t="s">
        <v>117</v>
      </c>
      <c r="F143" s="11">
        <v>6</v>
      </c>
      <c r="G143" s="11" t="s">
        <v>75</v>
      </c>
      <c r="H143" s="9"/>
      <c r="I143" s="9">
        <v>1</v>
      </c>
      <c r="J143" s="9">
        <v>15</v>
      </c>
      <c r="K143" s="9">
        <f t="shared" si="126"/>
        <v>15</v>
      </c>
      <c r="L143" s="9">
        <v>45</v>
      </c>
      <c r="M143" s="9"/>
      <c r="N143" s="12">
        <f t="shared" si="130"/>
        <v>3</v>
      </c>
      <c r="O143" s="13">
        <f t="shared" si="131"/>
        <v>0</v>
      </c>
      <c r="P143" s="14"/>
      <c r="Q143" s="15">
        <f t="shared" si="127"/>
        <v>45</v>
      </c>
      <c r="R143" s="16">
        <f t="shared" si="128"/>
        <v>0</v>
      </c>
      <c r="S143" s="15">
        <f t="shared" si="129"/>
        <v>45</v>
      </c>
    </row>
    <row r="144" spans="1:19" s="27" customFormat="1">
      <c r="A144" s="30" t="s">
        <v>248</v>
      </c>
      <c r="B144" s="8" t="s">
        <v>159</v>
      </c>
      <c r="C144" s="9">
        <v>1</v>
      </c>
      <c r="D144" s="10" t="s">
        <v>24</v>
      </c>
      <c r="E144" s="29" t="s">
        <v>117</v>
      </c>
      <c r="F144" s="11">
        <v>6</v>
      </c>
      <c r="G144" s="11" t="s">
        <v>83</v>
      </c>
      <c r="H144" s="9"/>
      <c r="I144" s="9">
        <v>1</v>
      </c>
      <c r="J144" s="9">
        <v>15</v>
      </c>
      <c r="K144" s="9">
        <f t="shared" si="126"/>
        <v>15</v>
      </c>
      <c r="L144" s="9">
        <v>45</v>
      </c>
      <c r="M144" s="9"/>
      <c r="N144" s="12">
        <f t="shared" si="130"/>
        <v>3</v>
      </c>
      <c r="O144" s="13">
        <f t="shared" si="131"/>
        <v>0</v>
      </c>
      <c r="P144" s="14"/>
      <c r="Q144" s="15">
        <f t="shared" si="127"/>
        <v>45</v>
      </c>
      <c r="R144" s="16">
        <f t="shared" si="128"/>
        <v>0</v>
      </c>
      <c r="S144" s="15">
        <f t="shared" si="129"/>
        <v>45</v>
      </c>
    </row>
    <row r="145" spans="1:22" s="157" customFormat="1">
      <c r="A145" s="154" t="s">
        <v>134</v>
      </c>
      <c r="B145" s="155" t="s">
        <v>174</v>
      </c>
      <c r="C145" s="156">
        <v>1</v>
      </c>
      <c r="D145" s="155" t="s">
        <v>44</v>
      </c>
      <c r="E145" s="157" t="s">
        <v>274</v>
      </c>
      <c r="F145" s="156">
        <v>2</v>
      </c>
      <c r="G145" s="158" t="s">
        <v>36</v>
      </c>
      <c r="H145" s="156"/>
      <c r="I145" s="156">
        <v>6</v>
      </c>
      <c r="J145" s="156">
        <v>10</v>
      </c>
      <c r="K145" s="156">
        <f>J145-I145+1</f>
        <v>5</v>
      </c>
      <c r="L145" s="156"/>
      <c r="M145" s="156">
        <v>30</v>
      </c>
      <c r="N145" s="159"/>
      <c r="O145" s="160">
        <f t="shared" ref="O145:O146" si="132">M145/6</f>
        <v>5</v>
      </c>
      <c r="Q145" s="161">
        <f>IF(K145=0,0,L145)</f>
        <v>0</v>
      </c>
      <c r="R145" s="162">
        <f>IF(K145=0,0,M145/1.5)</f>
        <v>20</v>
      </c>
      <c r="S145" s="161">
        <f>P145+Q145+R145</f>
        <v>20</v>
      </c>
    </row>
    <row r="146" spans="1:22" s="157" customFormat="1">
      <c r="A146" s="154" t="s">
        <v>134</v>
      </c>
      <c r="B146" s="155" t="s">
        <v>174</v>
      </c>
      <c r="C146" s="156">
        <v>1</v>
      </c>
      <c r="D146" s="155" t="s">
        <v>44</v>
      </c>
      <c r="E146" s="157" t="s">
        <v>275</v>
      </c>
      <c r="F146" s="156">
        <v>2</v>
      </c>
      <c r="G146" s="158" t="s">
        <v>37</v>
      </c>
      <c r="H146" s="156"/>
      <c r="I146" s="156">
        <v>6</v>
      </c>
      <c r="J146" s="156">
        <v>10</v>
      </c>
      <c r="K146" s="156">
        <f>J146-I146+1</f>
        <v>5</v>
      </c>
      <c r="L146" s="156"/>
      <c r="M146" s="156">
        <v>30</v>
      </c>
      <c r="N146" s="159"/>
      <c r="O146" s="160">
        <f t="shared" si="132"/>
        <v>5</v>
      </c>
      <c r="Q146" s="161">
        <f>IF(K146=0,0,L146)</f>
        <v>0</v>
      </c>
      <c r="R146" s="162">
        <f>IF(K146=0,0,M146/1.5)</f>
        <v>20</v>
      </c>
      <c r="S146" s="161">
        <f>P146+Q146+R146</f>
        <v>20</v>
      </c>
    </row>
    <row r="147" spans="1:22" s="157" customFormat="1">
      <c r="A147" s="154" t="s">
        <v>134</v>
      </c>
      <c r="B147" s="155" t="s">
        <v>175</v>
      </c>
      <c r="C147" s="156">
        <v>1</v>
      </c>
      <c r="D147" s="155" t="s">
        <v>31</v>
      </c>
      <c r="E147" s="157" t="s">
        <v>276</v>
      </c>
      <c r="F147" s="156">
        <v>2</v>
      </c>
      <c r="G147" s="158" t="s">
        <v>36</v>
      </c>
      <c r="H147" s="156"/>
      <c r="I147" s="156">
        <v>11</v>
      </c>
      <c r="J147" s="156">
        <v>15</v>
      </c>
      <c r="K147" s="156">
        <f t="shared" si="126"/>
        <v>5</v>
      </c>
      <c r="L147" s="156"/>
      <c r="M147" s="156">
        <v>30</v>
      </c>
      <c r="N147" s="159"/>
      <c r="O147" s="160">
        <f t="shared" ref="O147:O148" si="133">M147/6</f>
        <v>5</v>
      </c>
      <c r="Q147" s="161">
        <f t="shared" si="127"/>
        <v>0</v>
      </c>
      <c r="R147" s="162">
        <f t="shared" si="128"/>
        <v>20</v>
      </c>
      <c r="S147" s="161">
        <f t="shared" si="129"/>
        <v>20</v>
      </c>
    </row>
    <row r="148" spans="1:22" s="157" customFormat="1">
      <c r="A148" s="154" t="s">
        <v>134</v>
      </c>
      <c r="B148" s="155" t="s">
        <v>175</v>
      </c>
      <c r="C148" s="156">
        <v>1</v>
      </c>
      <c r="D148" s="155" t="s">
        <v>31</v>
      </c>
      <c r="E148" s="157" t="s">
        <v>277</v>
      </c>
      <c r="F148" s="156">
        <v>2</v>
      </c>
      <c r="G148" s="158" t="s">
        <v>37</v>
      </c>
      <c r="H148" s="156"/>
      <c r="I148" s="156">
        <v>11</v>
      </c>
      <c r="J148" s="156">
        <v>15</v>
      </c>
      <c r="K148" s="156">
        <f t="shared" si="126"/>
        <v>5</v>
      </c>
      <c r="L148" s="156"/>
      <c r="M148" s="156">
        <v>30</v>
      </c>
      <c r="N148" s="159"/>
      <c r="O148" s="160">
        <f t="shared" si="133"/>
        <v>5</v>
      </c>
      <c r="Q148" s="161">
        <f t="shared" si="127"/>
        <v>0</v>
      </c>
      <c r="R148" s="162">
        <f t="shared" si="128"/>
        <v>20</v>
      </c>
      <c r="S148" s="161">
        <f t="shared" si="129"/>
        <v>20</v>
      </c>
    </row>
    <row r="149" spans="1:22" s="157" customFormat="1">
      <c r="A149" s="154" t="s">
        <v>134</v>
      </c>
      <c r="B149" s="155" t="s">
        <v>378</v>
      </c>
      <c r="C149" s="156">
        <v>1</v>
      </c>
      <c r="D149" s="155" t="s">
        <v>31</v>
      </c>
      <c r="E149" s="157" t="s">
        <v>365</v>
      </c>
      <c r="F149" s="156">
        <v>2</v>
      </c>
      <c r="G149" s="158" t="s">
        <v>36</v>
      </c>
      <c r="H149" s="156"/>
      <c r="I149" s="156">
        <v>16</v>
      </c>
      <c r="J149" s="156">
        <v>23</v>
      </c>
      <c r="K149" s="156">
        <f t="shared" ref="K149:K154" si="134">J149-I149+1</f>
        <v>8</v>
      </c>
      <c r="L149" s="156"/>
      <c r="M149" s="156">
        <v>30</v>
      </c>
      <c r="N149" s="159"/>
      <c r="O149" s="160">
        <f t="shared" ref="O149:O154" si="135">M149/6</f>
        <v>5</v>
      </c>
      <c r="Q149" s="161">
        <f t="shared" ref="Q149:Q154" si="136">IF(K149=0,0,L149)</f>
        <v>0</v>
      </c>
      <c r="R149" s="162">
        <f t="shared" ref="R149:R154" si="137">IF(K149=0,0,M149/1.5)</f>
        <v>20</v>
      </c>
      <c r="S149" s="161">
        <f t="shared" ref="S149:S154" si="138">P149+Q149+R149</f>
        <v>20</v>
      </c>
      <c r="T149" s="200"/>
    </row>
    <row r="150" spans="1:22" s="157" customFormat="1">
      <c r="A150" s="154" t="s">
        <v>134</v>
      </c>
      <c r="B150" s="155" t="s">
        <v>379</v>
      </c>
      <c r="C150" s="156">
        <v>1</v>
      </c>
      <c r="D150" s="155" t="s">
        <v>31</v>
      </c>
      <c r="E150" s="157" t="s">
        <v>365</v>
      </c>
      <c r="F150" s="156">
        <v>2</v>
      </c>
      <c r="G150" s="158" t="s">
        <v>37</v>
      </c>
      <c r="H150" s="156"/>
      <c r="I150" s="156">
        <v>16</v>
      </c>
      <c r="J150" s="156">
        <v>23</v>
      </c>
      <c r="K150" s="156">
        <f t="shared" si="134"/>
        <v>8</v>
      </c>
      <c r="L150" s="156"/>
      <c r="M150" s="156">
        <v>30</v>
      </c>
      <c r="N150" s="159"/>
      <c r="O150" s="160">
        <f t="shared" si="135"/>
        <v>5</v>
      </c>
      <c r="Q150" s="161">
        <f t="shared" si="136"/>
        <v>0</v>
      </c>
      <c r="R150" s="162">
        <f t="shared" si="137"/>
        <v>20</v>
      </c>
      <c r="S150" s="161">
        <f t="shared" si="138"/>
        <v>20</v>
      </c>
      <c r="T150" s="200"/>
    </row>
    <row r="151" spans="1:22" s="157" customFormat="1">
      <c r="A151" s="154" t="s">
        <v>134</v>
      </c>
      <c r="B151" s="155" t="s">
        <v>390</v>
      </c>
      <c r="C151" s="156">
        <v>1</v>
      </c>
      <c r="D151" s="155" t="s">
        <v>26</v>
      </c>
      <c r="E151" s="157" t="s">
        <v>365</v>
      </c>
      <c r="F151" s="156">
        <v>2</v>
      </c>
      <c r="G151" s="158" t="s">
        <v>287</v>
      </c>
      <c r="H151" s="156"/>
      <c r="I151" s="156">
        <v>16</v>
      </c>
      <c r="J151" s="156">
        <v>23</v>
      </c>
      <c r="K151" s="156">
        <f t="shared" si="134"/>
        <v>8</v>
      </c>
      <c r="L151" s="156"/>
      <c r="M151" s="156">
        <v>30</v>
      </c>
      <c r="N151" s="159"/>
      <c r="O151" s="160">
        <f t="shared" si="135"/>
        <v>5</v>
      </c>
      <c r="Q151" s="161">
        <f t="shared" si="136"/>
        <v>0</v>
      </c>
      <c r="R151" s="162">
        <f t="shared" si="137"/>
        <v>20</v>
      </c>
      <c r="S151" s="161">
        <f t="shared" si="138"/>
        <v>20</v>
      </c>
      <c r="T151" s="200"/>
    </row>
    <row r="152" spans="1:22" s="157" customFormat="1">
      <c r="A152" s="154" t="s">
        <v>134</v>
      </c>
      <c r="B152" s="155" t="s">
        <v>382</v>
      </c>
      <c r="C152" s="156">
        <v>1</v>
      </c>
      <c r="D152" s="155" t="s">
        <v>44</v>
      </c>
      <c r="E152" s="157" t="s">
        <v>345</v>
      </c>
      <c r="F152" s="156">
        <v>2</v>
      </c>
      <c r="G152" s="158" t="s">
        <v>287</v>
      </c>
      <c r="H152" s="156"/>
      <c r="I152" s="156">
        <v>11</v>
      </c>
      <c r="J152" s="156">
        <v>15</v>
      </c>
      <c r="K152" s="156">
        <f>J152-I152+1</f>
        <v>5</v>
      </c>
      <c r="L152" s="156"/>
      <c r="M152" s="156">
        <v>30</v>
      </c>
      <c r="N152" s="159"/>
      <c r="O152" s="160">
        <f>M152/6</f>
        <v>5</v>
      </c>
      <c r="Q152" s="161">
        <f>IF(K152=0,0,L152)</f>
        <v>0</v>
      </c>
      <c r="R152" s="162">
        <f>IF(K152=0,0,M152/1.5)</f>
        <v>20</v>
      </c>
      <c r="S152" s="161">
        <f>P152+Q152+R152</f>
        <v>20</v>
      </c>
      <c r="T152" s="206"/>
      <c r="V152" s="200"/>
    </row>
    <row r="153" spans="1:22" s="157" customFormat="1">
      <c r="A153" s="154" t="s">
        <v>134</v>
      </c>
      <c r="B153" s="155" t="s">
        <v>383</v>
      </c>
      <c r="C153" s="156">
        <v>1</v>
      </c>
      <c r="D153" s="155" t="s">
        <v>44</v>
      </c>
      <c r="E153" s="157" t="s">
        <v>345</v>
      </c>
      <c r="F153" s="156">
        <v>3</v>
      </c>
      <c r="G153" s="158" t="s">
        <v>287</v>
      </c>
      <c r="H153" s="156"/>
      <c r="I153" s="156">
        <v>11</v>
      </c>
      <c r="J153" s="156">
        <v>15</v>
      </c>
      <c r="K153" s="156">
        <f>J153-I153+1</f>
        <v>5</v>
      </c>
      <c r="L153" s="156"/>
      <c r="M153" s="156">
        <v>30</v>
      </c>
      <c r="N153" s="159"/>
      <c r="O153" s="160">
        <f>M153/6</f>
        <v>5</v>
      </c>
      <c r="Q153" s="161">
        <f>IF(K153=0,0,L153)</f>
        <v>0</v>
      </c>
      <c r="R153" s="162">
        <f>IF(K153=0,0,M153/1.5)</f>
        <v>20</v>
      </c>
      <c r="S153" s="161">
        <f>P153+Q153+R153</f>
        <v>20</v>
      </c>
      <c r="T153" s="206"/>
      <c r="V153" s="200"/>
    </row>
    <row r="154" spans="1:22" s="157" customFormat="1">
      <c r="A154" s="154" t="s">
        <v>134</v>
      </c>
      <c r="B154" s="155" t="s">
        <v>391</v>
      </c>
      <c r="C154" s="156">
        <v>1</v>
      </c>
      <c r="D154" s="155" t="s">
        <v>26</v>
      </c>
      <c r="E154" s="157" t="s">
        <v>365</v>
      </c>
      <c r="F154" s="156">
        <v>3</v>
      </c>
      <c r="G154" s="158" t="s">
        <v>287</v>
      </c>
      <c r="H154" s="156"/>
      <c r="I154" s="156">
        <v>16</v>
      </c>
      <c r="J154" s="156">
        <v>23</v>
      </c>
      <c r="K154" s="156">
        <f t="shared" si="134"/>
        <v>8</v>
      </c>
      <c r="L154" s="156"/>
      <c r="M154" s="156">
        <v>30</v>
      </c>
      <c r="N154" s="159"/>
      <c r="O154" s="160">
        <f t="shared" si="135"/>
        <v>5</v>
      </c>
      <c r="Q154" s="161">
        <f t="shared" si="136"/>
        <v>0</v>
      </c>
      <c r="R154" s="162">
        <f t="shared" si="137"/>
        <v>20</v>
      </c>
      <c r="S154" s="161">
        <f t="shared" si="138"/>
        <v>20</v>
      </c>
      <c r="T154" s="200"/>
    </row>
    <row r="155" spans="1:22" s="157" customFormat="1">
      <c r="A155" s="154" t="s">
        <v>134</v>
      </c>
      <c r="B155" s="155" t="s">
        <v>182</v>
      </c>
      <c r="C155" s="156">
        <v>1</v>
      </c>
      <c r="D155" s="155" t="s">
        <v>44</v>
      </c>
      <c r="E155" s="157" t="s">
        <v>274</v>
      </c>
      <c r="F155" s="156">
        <v>3</v>
      </c>
      <c r="G155" s="158" t="s">
        <v>36</v>
      </c>
      <c r="H155" s="156"/>
      <c r="I155" s="156">
        <v>6</v>
      </c>
      <c r="J155" s="156">
        <v>10</v>
      </c>
      <c r="K155" s="156">
        <f t="shared" ref="K155:K160" si="139">J155-I155+1</f>
        <v>5</v>
      </c>
      <c r="L155" s="156"/>
      <c r="M155" s="156">
        <v>30</v>
      </c>
      <c r="N155" s="159"/>
      <c r="O155" s="160">
        <f t="shared" ref="O155:O160" si="140">M155/6</f>
        <v>5</v>
      </c>
      <c r="Q155" s="161">
        <f t="shared" ref="Q155:Q160" si="141">IF(K155=0,0,L155)</f>
        <v>0</v>
      </c>
      <c r="R155" s="162">
        <f t="shared" ref="R155:R160" si="142">IF(K155=0,0,M155/1.5)</f>
        <v>20</v>
      </c>
      <c r="S155" s="161">
        <f t="shared" ref="S155:S160" si="143">P155+Q155+R155</f>
        <v>20</v>
      </c>
    </row>
    <row r="156" spans="1:22" s="157" customFormat="1">
      <c r="A156" s="154" t="s">
        <v>134</v>
      </c>
      <c r="B156" s="155" t="s">
        <v>182</v>
      </c>
      <c r="C156" s="156">
        <v>1</v>
      </c>
      <c r="D156" s="155" t="s">
        <v>44</v>
      </c>
      <c r="E156" s="157" t="s">
        <v>275</v>
      </c>
      <c r="F156" s="156">
        <v>3</v>
      </c>
      <c r="G156" s="158" t="s">
        <v>37</v>
      </c>
      <c r="H156" s="156"/>
      <c r="I156" s="156">
        <v>6</v>
      </c>
      <c r="J156" s="156">
        <v>10</v>
      </c>
      <c r="K156" s="156">
        <f t="shared" si="139"/>
        <v>5</v>
      </c>
      <c r="L156" s="156"/>
      <c r="M156" s="156">
        <v>30</v>
      </c>
      <c r="N156" s="159"/>
      <c r="O156" s="160">
        <f t="shared" si="140"/>
        <v>5</v>
      </c>
      <c r="Q156" s="161">
        <f t="shared" si="141"/>
        <v>0</v>
      </c>
      <c r="R156" s="162">
        <f t="shared" si="142"/>
        <v>20</v>
      </c>
      <c r="S156" s="161">
        <f t="shared" si="143"/>
        <v>20</v>
      </c>
    </row>
    <row r="157" spans="1:22" s="157" customFormat="1">
      <c r="A157" s="154" t="s">
        <v>134</v>
      </c>
      <c r="B157" s="155" t="s">
        <v>183</v>
      </c>
      <c r="C157" s="156">
        <v>1</v>
      </c>
      <c r="D157" s="155" t="s">
        <v>44</v>
      </c>
      <c r="E157" s="157" t="s">
        <v>274</v>
      </c>
      <c r="F157" s="156">
        <v>3</v>
      </c>
      <c r="G157" s="158" t="s">
        <v>36</v>
      </c>
      <c r="H157" s="156"/>
      <c r="I157" s="156">
        <v>11</v>
      </c>
      <c r="J157" s="156">
        <v>15</v>
      </c>
      <c r="K157" s="156">
        <f t="shared" si="139"/>
        <v>5</v>
      </c>
      <c r="L157" s="156"/>
      <c r="M157" s="156">
        <v>30</v>
      </c>
      <c r="N157" s="159"/>
      <c r="O157" s="160">
        <f t="shared" si="140"/>
        <v>5</v>
      </c>
      <c r="Q157" s="161">
        <f t="shared" si="141"/>
        <v>0</v>
      </c>
      <c r="R157" s="162">
        <f t="shared" si="142"/>
        <v>20</v>
      </c>
      <c r="S157" s="161">
        <f t="shared" si="143"/>
        <v>20</v>
      </c>
    </row>
    <row r="158" spans="1:22" s="157" customFormat="1">
      <c r="A158" s="154" t="s">
        <v>134</v>
      </c>
      <c r="B158" s="155" t="s">
        <v>183</v>
      </c>
      <c r="C158" s="156">
        <v>1</v>
      </c>
      <c r="D158" s="155" t="s">
        <v>44</v>
      </c>
      <c r="E158" s="157" t="s">
        <v>275</v>
      </c>
      <c r="F158" s="156">
        <v>3</v>
      </c>
      <c r="G158" s="158" t="s">
        <v>37</v>
      </c>
      <c r="H158" s="156"/>
      <c r="I158" s="156">
        <v>11</v>
      </c>
      <c r="J158" s="156">
        <v>15</v>
      </c>
      <c r="K158" s="156">
        <f t="shared" si="139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41"/>
        <v>0</v>
      </c>
      <c r="R158" s="162">
        <f t="shared" si="142"/>
        <v>20</v>
      </c>
      <c r="S158" s="161">
        <f t="shared" si="143"/>
        <v>20</v>
      </c>
    </row>
    <row r="159" spans="1:22" s="157" customFormat="1">
      <c r="A159" s="154" t="s">
        <v>134</v>
      </c>
      <c r="B159" s="155" t="s">
        <v>374</v>
      </c>
      <c r="C159" s="156">
        <v>1</v>
      </c>
      <c r="D159" s="155" t="s">
        <v>45</v>
      </c>
      <c r="E159" s="157" t="s">
        <v>365</v>
      </c>
      <c r="F159" s="156">
        <v>3</v>
      </c>
      <c r="G159" s="158" t="s">
        <v>36</v>
      </c>
      <c r="H159" s="156"/>
      <c r="I159" s="156">
        <v>16</v>
      </c>
      <c r="J159" s="156">
        <v>23</v>
      </c>
      <c r="K159" s="156">
        <f t="shared" si="139"/>
        <v>8</v>
      </c>
      <c r="L159" s="156"/>
      <c r="M159" s="156">
        <v>30</v>
      </c>
      <c r="N159" s="159"/>
      <c r="O159" s="160">
        <f t="shared" si="140"/>
        <v>5</v>
      </c>
      <c r="Q159" s="161">
        <f t="shared" si="141"/>
        <v>0</v>
      </c>
      <c r="R159" s="162">
        <f t="shared" si="142"/>
        <v>20</v>
      </c>
      <c r="S159" s="161">
        <f t="shared" si="143"/>
        <v>20</v>
      </c>
      <c r="T159" s="200"/>
    </row>
    <row r="160" spans="1:22" s="157" customFormat="1">
      <c r="A160" s="154" t="s">
        <v>134</v>
      </c>
      <c r="B160" s="155" t="s">
        <v>375</v>
      </c>
      <c r="C160" s="156">
        <v>1</v>
      </c>
      <c r="D160" s="155" t="s">
        <v>45</v>
      </c>
      <c r="E160" s="157" t="s">
        <v>365</v>
      </c>
      <c r="F160" s="156">
        <v>3</v>
      </c>
      <c r="G160" s="158" t="s">
        <v>37</v>
      </c>
      <c r="H160" s="156"/>
      <c r="I160" s="156">
        <v>16</v>
      </c>
      <c r="J160" s="156">
        <v>23</v>
      </c>
      <c r="K160" s="156">
        <f t="shared" si="139"/>
        <v>8</v>
      </c>
      <c r="L160" s="156"/>
      <c r="M160" s="156">
        <v>30</v>
      </c>
      <c r="N160" s="159"/>
      <c r="O160" s="160">
        <f t="shared" si="140"/>
        <v>5</v>
      </c>
      <c r="Q160" s="161">
        <f t="shared" si="141"/>
        <v>0</v>
      </c>
      <c r="R160" s="162">
        <f t="shared" si="142"/>
        <v>20</v>
      </c>
      <c r="S160" s="161">
        <f t="shared" si="143"/>
        <v>20</v>
      </c>
      <c r="T160" s="200"/>
    </row>
    <row r="161" spans="1:20" s="157" customFormat="1">
      <c r="A161" s="154" t="s">
        <v>134</v>
      </c>
      <c r="B161" s="155" t="s">
        <v>181</v>
      </c>
      <c r="C161" s="156">
        <v>1</v>
      </c>
      <c r="D161" s="155" t="s">
        <v>30</v>
      </c>
      <c r="E161" s="157" t="s">
        <v>276</v>
      </c>
      <c r="F161" s="156">
        <v>4</v>
      </c>
      <c r="G161" s="158" t="s">
        <v>36</v>
      </c>
      <c r="H161" s="156"/>
      <c r="I161" s="156">
        <v>1</v>
      </c>
      <c r="J161" s="156">
        <v>5</v>
      </c>
      <c r="K161" s="156">
        <f t="shared" ref="K161:K164" si="144">J161-I161+1</f>
        <v>5</v>
      </c>
      <c r="L161" s="156"/>
      <c r="M161" s="156">
        <v>30</v>
      </c>
      <c r="N161" s="159"/>
      <c r="O161" s="160">
        <f t="shared" ref="O161:O164" si="145">M161/6</f>
        <v>5</v>
      </c>
      <c r="Q161" s="161">
        <f t="shared" ref="Q161:Q164" si="146">IF(K161=0,0,L161)</f>
        <v>0</v>
      </c>
      <c r="R161" s="162">
        <f t="shared" ref="R161:R164" si="147">IF(K161=0,0,M161/1.5)</f>
        <v>20</v>
      </c>
      <c r="S161" s="161">
        <f t="shared" ref="S161:S164" si="148">P161+Q161+R161</f>
        <v>20</v>
      </c>
    </row>
    <row r="162" spans="1:20" s="157" customFormat="1">
      <c r="A162" s="154" t="s">
        <v>134</v>
      </c>
      <c r="B162" s="155" t="s">
        <v>181</v>
      </c>
      <c r="C162" s="156">
        <v>1</v>
      </c>
      <c r="D162" s="155" t="s">
        <v>30</v>
      </c>
      <c r="E162" s="157" t="s">
        <v>277</v>
      </c>
      <c r="F162" s="156">
        <v>4</v>
      </c>
      <c r="G162" s="158" t="s">
        <v>37</v>
      </c>
      <c r="H162" s="156"/>
      <c r="I162" s="156">
        <v>1</v>
      </c>
      <c r="J162" s="156">
        <v>5</v>
      </c>
      <c r="K162" s="156">
        <f t="shared" si="144"/>
        <v>5</v>
      </c>
      <c r="L162" s="156"/>
      <c r="M162" s="156">
        <v>30</v>
      </c>
      <c r="N162" s="159"/>
      <c r="O162" s="160">
        <f t="shared" si="145"/>
        <v>5</v>
      </c>
      <c r="Q162" s="161">
        <f t="shared" si="146"/>
        <v>0</v>
      </c>
      <c r="R162" s="162">
        <f t="shared" si="147"/>
        <v>20</v>
      </c>
      <c r="S162" s="161">
        <f t="shared" si="148"/>
        <v>20</v>
      </c>
    </row>
    <row r="163" spans="1:20" s="157" customFormat="1">
      <c r="A163" s="154" t="s">
        <v>134</v>
      </c>
      <c r="B163" s="155" t="s">
        <v>184</v>
      </c>
      <c r="C163" s="156">
        <v>1</v>
      </c>
      <c r="D163" s="155" t="s">
        <v>30</v>
      </c>
      <c r="E163" s="157" t="s">
        <v>276</v>
      </c>
      <c r="F163" s="156">
        <v>4</v>
      </c>
      <c r="G163" s="158" t="s">
        <v>36</v>
      </c>
      <c r="H163" s="156"/>
      <c r="I163" s="156">
        <v>6</v>
      </c>
      <c r="J163" s="156">
        <v>10</v>
      </c>
      <c r="K163" s="156">
        <f t="shared" si="144"/>
        <v>5</v>
      </c>
      <c r="L163" s="156"/>
      <c r="M163" s="156">
        <v>30</v>
      </c>
      <c r="N163" s="159"/>
      <c r="O163" s="160">
        <f t="shared" si="145"/>
        <v>5</v>
      </c>
      <c r="Q163" s="161">
        <f t="shared" si="146"/>
        <v>0</v>
      </c>
      <c r="R163" s="162">
        <f t="shared" si="147"/>
        <v>20</v>
      </c>
      <c r="S163" s="161">
        <f t="shared" si="148"/>
        <v>20</v>
      </c>
    </row>
    <row r="164" spans="1:20" s="157" customFormat="1">
      <c r="A164" s="154" t="s">
        <v>134</v>
      </c>
      <c r="B164" s="155" t="s">
        <v>184</v>
      </c>
      <c r="C164" s="156">
        <v>1</v>
      </c>
      <c r="D164" s="155" t="s">
        <v>30</v>
      </c>
      <c r="E164" s="157" t="s">
        <v>277</v>
      </c>
      <c r="F164" s="156">
        <v>4</v>
      </c>
      <c r="G164" s="158" t="s">
        <v>37</v>
      </c>
      <c r="H164" s="156"/>
      <c r="I164" s="156">
        <v>6</v>
      </c>
      <c r="J164" s="156">
        <v>10</v>
      </c>
      <c r="K164" s="156">
        <f t="shared" si="144"/>
        <v>5</v>
      </c>
      <c r="L164" s="156"/>
      <c r="M164" s="156">
        <v>30</v>
      </c>
      <c r="N164" s="159"/>
      <c r="O164" s="160">
        <f t="shared" si="145"/>
        <v>5</v>
      </c>
      <c r="Q164" s="161">
        <f t="shared" si="146"/>
        <v>0</v>
      </c>
      <c r="R164" s="162">
        <f t="shared" si="147"/>
        <v>20</v>
      </c>
      <c r="S164" s="161">
        <f t="shared" si="148"/>
        <v>20</v>
      </c>
    </row>
    <row r="165" spans="1:20" s="135" customFormat="1">
      <c r="A165" s="132" t="s">
        <v>134</v>
      </c>
      <c r="B165" s="133" t="s">
        <v>213</v>
      </c>
      <c r="C165" s="134">
        <v>1</v>
      </c>
      <c r="D165" s="133" t="s">
        <v>44</v>
      </c>
      <c r="E165" s="135" t="s">
        <v>98</v>
      </c>
      <c r="F165" s="134">
        <v>4</v>
      </c>
      <c r="G165" s="136" t="s">
        <v>36</v>
      </c>
      <c r="H165" s="134"/>
      <c r="I165" s="134">
        <v>11</v>
      </c>
      <c r="J165" s="134">
        <v>15</v>
      </c>
      <c r="K165" s="134">
        <f t="shared" si="126"/>
        <v>5</v>
      </c>
      <c r="L165" s="134"/>
      <c r="M165" s="134">
        <v>30</v>
      </c>
      <c r="N165" s="137"/>
      <c r="O165" s="138">
        <f t="shared" ref="O165:O223" si="149">M165/6</f>
        <v>5</v>
      </c>
      <c r="Q165" s="139">
        <f t="shared" si="127"/>
        <v>0</v>
      </c>
      <c r="R165" s="140">
        <f t="shared" si="128"/>
        <v>20</v>
      </c>
      <c r="S165" s="139">
        <f t="shared" si="129"/>
        <v>20</v>
      </c>
    </row>
    <row r="166" spans="1:20" s="135" customFormat="1">
      <c r="A166" s="132" t="s">
        <v>134</v>
      </c>
      <c r="B166" s="133" t="s">
        <v>214</v>
      </c>
      <c r="C166" s="134">
        <v>1</v>
      </c>
      <c r="D166" s="133" t="s">
        <v>44</v>
      </c>
      <c r="E166" s="135" t="s">
        <v>98</v>
      </c>
      <c r="F166" s="134">
        <v>4</v>
      </c>
      <c r="G166" s="136" t="s">
        <v>37</v>
      </c>
      <c r="H166" s="134"/>
      <c r="I166" s="134">
        <v>11</v>
      </c>
      <c r="J166" s="134">
        <v>15</v>
      </c>
      <c r="K166" s="134">
        <f t="shared" si="126"/>
        <v>5</v>
      </c>
      <c r="L166" s="134"/>
      <c r="M166" s="134">
        <v>30</v>
      </c>
      <c r="N166" s="137"/>
      <c r="O166" s="138">
        <f t="shared" si="149"/>
        <v>5</v>
      </c>
      <c r="Q166" s="139">
        <f t="shared" si="127"/>
        <v>0</v>
      </c>
      <c r="R166" s="140">
        <f t="shared" si="128"/>
        <v>20</v>
      </c>
      <c r="S166" s="139">
        <f t="shared" si="129"/>
        <v>20</v>
      </c>
    </row>
    <row r="167" spans="1:20" s="157" customFormat="1">
      <c r="A167" s="154" t="s">
        <v>134</v>
      </c>
      <c r="B167" s="155" t="s">
        <v>348</v>
      </c>
      <c r="C167" s="156">
        <v>1</v>
      </c>
      <c r="D167" s="155" t="s">
        <v>44</v>
      </c>
      <c r="E167" s="157" t="s">
        <v>349</v>
      </c>
      <c r="F167" s="156">
        <v>4</v>
      </c>
      <c r="G167" s="158" t="s">
        <v>36</v>
      </c>
      <c r="H167" s="156"/>
      <c r="I167" s="156">
        <v>16</v>
      </c>
      <c r="J167" s="156">
        <v>23</v>
      </c>
      <c r="K167" s="156">
        <f t="shared" si="126"/>
        <v>8</v>
      </c>
      <c r="L167" s="156"/>
      <c r="M167" s="156">
        <v>30</v>
      </c>
      <c r="N167" s="159"/>
      <c r="O167" s="160">
        <f t="shared" si="149"/>
        <v>5</v>
      </c>
      <c r="Q167" s="161">
        <f t="shared" si="127"/>
        <v>0</v>
      </c>
      <c r="R167" s="162">
        <f t="shared" si="128"/>
        <v>20</v>
      </c>
      <c r="S167" s="161">
        <f t="shared" si="129"/>
        <v>20</v>
      </c>
      <c r="T167" s="200"/>
    </row>
    <row r="168" spans="1:20" s="157" customFormat="1">
      <c r="A168" s="154" t="s">
        <v>134</v>
      </c>
      <c r="B168" s="155" t="s">
        <v>348</v>
      </c>
      <c r="C168" s="156">
        <v>1</v>
      </c>
      <c r="D168" s="155" t="s">
        <v>44</v>
      </c>
      <c r="E168" s="157" t="s">
        <v>350</v>
      </c>
      <c r="F168" s="156">
        <v>4</v>
      </c>
      <c r="G168" s="158" t="s">
        <v>37</v>
      </c>
      <c r="H168" s="156"/>
      <c r="I168" s="156">
        <v>16</v>
      </c>
      <c r="J168" s="156">
        <v>23</v>
      </c>
      <c r="K168" s="156">
        <f t="shared" si="126"/>
        <v>8</v>
      </c>
      <c r="L168" s="156"/>
      <c r="M168" s="156">
        <v>30</v>
      </c>
      <c r="N168" s="159"/>
      <c r="O168" s="160">
        <f t="shared" si="149"/>
        <v>5</v>
      </c>
      <c r="Q168" s="161">
        <f t="shared" si="127"/>
        <v>0</v>
      </c>
      <c r="R168" s="162">
        <f t="shared" si="128"/>
        <v>20</v>
      </c>
      <c r="S168" s="161">
        <f t="shared" si="129"/>
        <v>20</v>
      </c>
      <c r="T168" s="200"/>
    </row>
    <row r="169" spans="1:20" s="157" customFormat="1">
      <c r="A169" s="154" t="s">
        <v>134</v>
      </c>
      <c r="B169" s="155" t="s">
        <v>386</v>
      </c>
      <c r="C169" s="156">
        <v>1</v>
      </c>
      <c r="D169" s="155" t="s">
        <v>40</v>
      </c>
      <c r="E169" s="157" t="s">
        <v>365</v>
      </c>
      <c r="F169" s="156">
        <v>4</v>
      </c>
      <c r="G169" s="158" t="s">
        <v>287</v>
      </c>
      <c r="H169" s="156"/>
      <c r="I169" s="156">
        <v>6</v>
      </c>
      <c r="J169" s="156">
        <v>10</v>
      </c>
      <c r="K169" s="156">
        <f t="shared" ref="K169:K174" si="150">J169-I169+1</f>
        <v>5</v>
      </c>
      <c r="L169" s="156"/>
      <c r="M169" s="156">
        <v>30</v>
      </c>
      <c r="N169" s="159"/>
      <c r="O169" s="160">
        <f t="shared" ref="O169:O174" si="151">M169/6</f>
        <v>5</v>
      </c>
      <c r="Q169" s="161">
        <f t="shared" ref="Q169:Q174" si="152">IF(K169=0,0,L169)</f>
        <v>0</v>
      </c>
      <c r="R169" s="162">
        <f t="shared" ref="R169:R174" si="153">IF(K169=0,0,M169/1.5)</f>
        <v>20</v>
      </c>
      <c r="S169" s="161">
        <f t="shared" ref="S169:S174" si="154">P169+Q169+R169</f>
        <v>20</v>
      </c>
      <c r="T169" s="200"/>
    </row>
    <row r="170" spans="1:20" s="135" customFormat="1">
      <c r="A170" s="132" t="s">
        <v>134</v>
      </c>
      <c r="B170" s="133" t="s">
        <v>222</v>
      </c>
      <c r="C170" s="134">
        <v>1</v>
      </c>
      <c r="D170" s="133" t="s">
        <v>44</v>
      </c>
      <c r="E170" s="135" t="s">
        <v>98</v>
      </c>
      <c r="F170" s="134">
        <v>5</v>
      </c>
      <c r="G170" s="136" t="s">
        <v>36</v>
      </c>
      <c r="H170" s="134"/>
      <c r="I170" s="134">
        <v>1</v>
      </c>
      <c r="J170" s="134">
        <v>5</v>
      </c>
      <c r="K170" s="134">
        <f t="shared" si="150"/>
        <v>5</v>
      </c>
      <c r="L170" s="134"/>
      <c r="M170" s="134">
        <v>30</v>
      </c>
      <c r="N170" s="137"/>
      <c r="O170" s="138">
        <f t="shared" si="151"/>
        <v>5</v>
      </c>
      <c r="Q170" s="139">
        <f t="shared" si="152"/>
        <v>0</v>
      </c>
      <c r="R170" s="140">
        <f t="shared" si="153"/>
        <v>20</v>
      </c>
      <c r="S170" s="139">
        <f t="shared" si="154"/>
        <v>20</v>
      </c>
    </row>
    <row r="171" spans="1:20" s="135" customFormat="1">
      <c r="A171" s="132" t="s">
        <v>134</v>
      </c>
      <c r="B171" s="133" t="s">
        <v>223</v>
      </c>
      <c r="C171" s="134">
        <v>1</v>
      </c>
      <c r="D171" s="133" t="s">
        <v>44</v>
      </c>
      <c r="E171" s="135" t="s">
        <v>98</v>
      </c>
      <c r="F171" s="134">
        <v>5</v>
      </c>
      <c r="G171" s="136" t="s">
        <v>37</v>
      </c>
      <c r="H171" s="134"/>
      <c r="I171" s="134">
        <v>1</v>
      </c>
      <c r="J171" s="134">
        <v>5</v>
      </c>
      <c r="K171" s="134">
        <f t="shared" si="150"/>
        <v>5</v>
      </c>
      <c r="L171" s="134"/>
      <c r="M171" s="134">
        <v>30</v>
      </c>
      <c r="N171" s="137"/>
      <c r="O171" s="138">
        <f t="shared" si="151"/>
        <v>5</v>
      </c>
      <c r="Q171" s="139">
        <f t="shared" si="152"/>
        <v>0</v>
      </c>
      <c r="R171" s="140">
        <f t="shared" si="153"/>
        <v>20</v>
      </c>
      <c r="S171" s="139">
        <f t="shared" si="154"/>
        <v>20</v>
      </c>
    </row>
    <row r="172" spans="1:20" s="157" customFormat="1">
      <c r="A172" s="154" t="s">
        <v>134</v>
      </c>
      <c r="B172" s="155" t="s">
        <v>387</v>
      </c>
      <c r="C172" s="156">
        <v>1</v>
      </c>
      <c r="D172" s="155" t="s">
        <v>40</v>
      </c>
      <c r="E172" s="157" t="s">
        <v>365</v>
      </c>
      <c r="F172" s="156">
        <v>5</v>
      </c>
      <c r="G172" s="158" t="s">
        <v>287</v>
      </c>
      <c r="H172" s="156"/>
      <c r="I172" s="156">
        <v>6</v>
      </c>
      <c r="J172" s="156">
        <v>10</v>
      </c>
      <c r="K172" s="156">
        <f t="shared" si="150"/>
        <v>5</v>
      </c>
      <c r="L172" s="156"/>
      <c r="M172" s="156">
        <v>30</v>
      </c>
      <c r="N172" s="159"/>
      <c r="O172" s="160">
        <f t="shared" si="151"/>
        <v>5</v>
      </c>
      <c r="Q172" s="161">
        <f t="shared" si="152"/>
        <v>0</v>
      </c>
      <c r="R172" s="162">
        <f t="shared" si="153"/>
        <v>20</v>
      </c>
      <c r="S172" s="161">
        <f t="shared" si="154"/>
        <v>20</v>
      </c>
      <c r="T172" s="200"/>
    </row>
    <row r="173" spans="1:20" s="157" customFormat="1">
      <c r="A173" s="154" t="s">
        <v>134</v>
      </c>
      <c r="B173" s="155" t="s">
        <v>366</v>
      </c>
      <c r="C173" s="156">
        <v>1</v>
      </c>
      <c r="D173" s="155" t="s">
        <v>40</v>
      </c>
      <c r="E173" s="157" t="s">
        <v>365</v>
      </c>
      <c r="F173" s="156">
        <v>5</v>
      </c>
      <c r="G173" s="158" t="s">
        <v>36</v>
      </c>
      <c r="H173" s="156"/>
      <c r="I173" s="156">
        <v>6</v>
      </c>
      <c r="J173" s="156">
        <v>10</v>
      </c>
      <c r="K173" s="156">
        <f t="shared" si="150"/>
        <v>5</v>
      </c>
      <c r="L173" s="156"/>
      <c r="M173" s="156">
        <v>30</v>
      </c>
      <c r="N173" s="159"/>
      <c r="O173" s="160">
        <f t="shared" si="151"/>
        <v>5</v>
      </c>
      <c r="Q173" s="161">
        <f t="shared" si="152"/>
        <v>0</v>
      </c>
      <c r="R173" s="162">
        <f t="shared" si="153"/>
        <v>20</v>
      </c>
      <c r="S173" s="161">
        <f t="shared" si="154"/>
        <v>20</v>
      </c>
      <c r="T173" s="200"/>
    </row>
    <row r="174" spans="1:20" s="157" customFormat="1">
      <c r="A174" s="154" t="s">
        <v>134</v>
      </c>
      <c r="B174" s="155" t="s">
        <v>367</v>
      </c>
      <c r="C174" s="156">
        <v>1</v>
      </c>
      <c r="D174" s="155" t="s">
        <v>40</v>
      </c>
      <c r="E174" s="157" t="s">
        <v>365</v>
      </c>
      <c r="F174" s="156">
        <v>5</v>
      </c>
      <c r="G174" s="158" t="s">
        <v>37</v>
      </c>
      <c r="H174" s="156"/>
      <c r="I174" s="156">
        <v>6</v>
      </c>
      <c r="J174" s="156">
        <v>10</v>
      </c>
      <c r="K174" s="156">
        <f t="shared" si="150"/>
        <v>5</v>
      </c>
      <c r="L174" s="156"/>
      <c r="M174" s="156">
        <v>30</v>
      </c>
      <c r="N174" s="159"/>
      <c r="O174" s="160">
        <f t="shared" si="151"/>
        <v>5</v>
      </c>
      <c r="Q174" s="161">
        <f t="shared" si="152"/>
        <v>0</v>
      </c>
      <c r="R174" s="162">
        <f t="shared" si="153"/>
        <v>20</v>
      </c>
      <c r="S174" s="161">
        <f t="shared" si="154"/>
        <v>20</v>
      </c>
      <c r="T174" s="200"/>
    </row>
    <row r="175" spans="1:20" s="157" customFormat="1">
      <c r="A175" s="154" t="s">
        <v>134</v>
      </c>
      <c r="B175" s="155" t="s">
        <v>343</v>
      </c>
      <c r="C175" s="156">
        <v>1</v>
      </c>
      <c r="D175" s="155" t="s">
        <v>31</v>
      </c>
      <c r="E175" s="157" t="s">
        <v>345</v>
      </c>
      <c r="F175" s="156">
        <v>5</v>
      </c>
      <c r="G175" s="158" t="s">
        <v>36</v>
      </c>
      <c r="H175" s="156"/>
      <c r="I175" s="156">
        <v>11</v>
      </c>
      <c r="J175" s="156">
        <v>15</v>
      </c>
      <c r="K175" s="156">
        <f t="shared" si="126"/>
        <v>5</v>
      </c>
      <c r="L175" s="156"/>
      <c r="M175" s="156">
        <v>30</v>
      </c>
      <c r="N175" s="159"/>
      <c r="O175" s="160">
        <f t="shared" si="149"/>
        <v>5</v>
      </c>
      <c r="Q175" s="161">
        <f t="shared" si="127"/>
        <v>0</v>
      </c>
      <c r="R175" s="162">
        <f t="shared" si="128"/>
        <v>20</v>
      </c>
      <c r="S175" s="161">
        <f t="shared" si="129"/>
        <v>20</v>
      </c>
      <c r="T175" s="200"/>
    </row>
    <row r="176" spans="1:20" s="157" customFormat="1">
      <c r="A176" s="154" t="s">
        <v>134</v>
      </c>
      <c r="B176" s="155" t="s">
        <v>344</v>
      </c>
      <c r="C176" s="156">
        <v>1</v>
      </c>
      <c r="D176" s="155" t="s">
        <v>31</v>
      </c>
      <c r="E176" s="157" t="s">
        <v>345</v>
      </c>
      <c r="F176" s="156">
        <v>5</v>
      </c>
      <c r="G176" s="158" t="s">
        <v>37</v>
      </c>
      <c r="H176" s="156"/>
      <c r="I176" s="156">
        <v>11</v>
      </c>
      <c r="J176" s="156">
        <v>15</v>
      </c>
      <c r="K176" s="156">
        <f t="shared" si="126"/>
        <v>5</v>
      </c>
      <c r="L176" s="156"/>
      <c r="M176" s="156">
        <v>30</v>
      </c>
      <c r="N176" s="159"/>
      <c r="O176" s="160">
        <f t="shared" si="149"/>
        <v>5</v>
      </c>
      <c r="Q176" s="161">
        <f t="shared" si="127"/>
        <v>0</v>
      </c>
      <c r="R176" s="162">
        <f t="shared" si="128"/>
        <v>20</v>
      </c>
      <c r="S176" s="161">
        <f t="shared" si="129"/>
        <v>20</v>
      </c>
      <c r="T176" s="200"/>
    </row>
    <row r="177" spans="1:20" s="157" customFormat="1">
      <c r="A177" s="154" t="s">
        <v>134</v>
      </c>
      <c r="B177" s="155" t="s">
        <v>368</v>
      </c>
      <c r="C177" s="156">
        <v>1</v>
      </c>
      <c r="D177" s="155" t="s">
        <v>31</v>
      </c>
      <c r="E177" s="157" t="s">
        <v>365</v>
      </c>
      <c r="F177" s="156">
        <v>5</v>
      </c>
      <c r="G177" s="158" t="s">
        <v>36</v>
      </c>
      <c r="H177" s="156"/>
      <c r="I177" s="156">
        <v>16</v>
      </c>
      <c r="J177" s="156">
        <v>23</v>
      </c>
      <c r="K177" s="156">
        <f t="shared" ref="K177:K186" si="155">J177-I177+1</f>
        <v>8</v>
      </c>
      <c r="L177" s="156"/>
      <c r="M177" s="156">
        <v>30</v>
      </c>
      <c r="N177" s="159"/>
      <c r="O177" s="160">
        <f t="shared" ref="O177:O186" si="156">M177/6</f>
        <v>5</v>
      </c>
      <c r="Q177" s="161">
        <f t="shared" ref="Q177:Q186" si="157">IF(K177=0,0,L177)</f>
        <v>0</v>
      </c>
      <c r="R177" s="162">
        <f t="shared" ref="R177:R186" si="158">IF(K177=0,0,M177/1.5)</f>
        <v>20</v>
      </c>
      <c r="S177" s="161">
        <f t="shared" ref="S177:S186" si="159">P177+Q177+R177</f>
        <v>20</v>
      </c>
      <c r="T177" s="200"/>
    </row>
    <row r="178" spans="1:20" s="157" customFormat="1">
      <c r="A178" s="154" t="s">
        <v>134</v>
      </c>
      <c r="B178" s="155" t="s">
        <v>369</v>
      </c>
      <c r="C178" s="156">
        <v>1</v>
      </c>
      <c r="D178" s="155" t="s">
        <v>31</v>
      </c>
      <c r="E178" s="157" t="s">
        <v>365</v>
      </c>
      <c r="F178" s="156">
        <v>5</v>
      </c>
      <c r="G178" s="158" t="s">
        <v>37</v>
      </c>
      <c r="H178" s="156"/>
      <c r="I178" s="156">
        <v>16</v>
      </c>
      <c r="J178" s="156">
        <v>23</v>
      </c>
      <c r="K178" s="156">
        <f t="shared" si="155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57"/>
        <v>0</v>
      </c>
      <c r="R178" s="162">
        <f t="shared" si="158"/>
        <v>20</v>
      </c>
      <c r="S178" s="161">
        <f t="shared" si="159"/>
        <v>20</v>
      </c>
      <c r="T178" s="200"/>
    </row>
    <row r="179" spans="1:20" s="135" customFormat="1">
      <c r="A179" s="132" t="s">
        <v>134</v>
      </c>
      <c r="B179" s="133" t="s">
        <v>218</v>
      </c>
      <c r="C179" s="134">
        <v>1</v>
      </c>
      <c r="D179" s="133" t="s">
        <v>44</v>
      </c>
      <c r="E179" s="135" t="s">
        <v>98</v>
      </c>
      <c r="F179" s="134">
        <v>6</v>
      </c>
      <c r="G179" s="136" t="s">
        <v>36</v>
      </c>
      <c r="H179" s="134"/>
      <c r="I179" s="134">
        <v>1</v>
      </c>
      <c r="J179" s="134">
        <v>5</v>
      </c>
      <c r="K179" s="134">
        <f t="shared" si="155"/>
        <v>5</v>
      </c>
      <c r="L179" s="134"/>
      <c r="M179" s="134">
        <v>30</v>
      </c>
      <c r="N179" s="137"/>
      <c r="O179" s="138">
        <f t="shared" si="156"/>
        <v>5</v>
      </c>
      <c r="Q179" s="139">
        <f t="shared" si="157"/>
        <v>0</v>
      </c>
      <c r="R179" s="140">
        <f t="shared" si="158"/>
        <v>20</v>
      </c>
      <c r="S179" s="139">
        <f t="shared" si="159"/>
        <v>20</v>
      </c>
    </row>
    <row r="180" spans="1:20" s="135" customFormat="1">
      <c r="A180" s="132" t="s">
        <v>134</v>
      </c>
      <c r="B180" s="133" t="s">
        <v>219</v>
      </c>
      <c r="C180" s="134">
        <v>1</v>
      </c>
      <c r="D180" s="133" t="s">
        <v>44</v>
      </c>
      <c r="E180" s="135" t="s">
        <v>98</v>
      </c>
      <c r="F180" s="134">
        <v>6</v>
      </c>
      <c r="G180" s="136" t="s">
        <v>37</v>
      </c>
      <c r="H180" s="134"/>
      <c r="I180" s="134">
        <v>1</v>
      </c>
      <c r="J180" s="134">
        <v>5</v>
      </c>
      <c r="K180" s="134">
        <f t="shared" si="155"/>
        <v>5</v>
      </c>
      <c r="L180" s="134"/>
      <c r="M180" s="134">
        <v>30</v>
      </c>
      <c r="N180" s="137"/>
      <c r="O180" s="138">
        <f t="shared" si="156"/>
        <v>5</v>
      </c>
      <c r="Q180" s="139">
        <f t="shared" si="157"/>
        <v>0</v>
      </c>
      <c r="R180" s="140">
        <f t="shared" si="158"/>
        <v>20</v>
      </c>
      <c r="S180" s="139">
        <f t="shared" si="159"/>
        <v>20</v>
      </c>
    </row>
    <row r="181" spans="1:20" s="135" customFormat="1">
      <c r="A181" s="132" t="s">
        <v>134</v>
      </c>
      <c r="B181" s="133" t="s">
        <v>220</v>
      </c>
      <c r="C181" s="134">
        <v>1</v>
      </c>
      <c r="D181" s="133" t="s">
        <v>44</v>
      </c>
      <c r="E181" s="135" t="s">
        <v>98</v>
      </c>
      <c r="F181" s="134">
        <v>6</v>
      </c>
      <c r="G181" s="136" t="s">
        <v>36</v>
      </c>
      <c r="H181" s="134"/>
      <c r="I181" s="134">
        <v>6</v>
      </c>
      <c r="J181" s="134">
        <v>10</v>
      </c>
      <c r="K181" s="134">
        <f t="shared" si="155"/>
        <v>5</v>
      </c>
      <c r="L181" s="134"/>
      <c r="M181" s="134">
        <v>30</v>
      </c>
      <c r="N181" s="137"/>
      <c r="O181" s="138">
        <f t="shared" si="156"/>
        <v>5</v>
      </c>
      <c r="Q181" s="139">
        <f t="shared" si="157"/>
        <v>0</v>
      </c>
      <c r="R181" s="140">
        <f t="shared" si="158"/>
        <v>20</v>
      </c>
      <c r="S181" s="139">
        <f t="shared" si="159"/>
        <v>20</v>
      </c>
    </row>
    <row r="182" spans="1:20" s="135" customFormat="1">
      <c r="A182" s="132" t="s">
        <v>134</v>
      </c>
      <c r="B182" s="133" t="s">
        <v>221</v>
      </c>
      <c r="C182" s="134">
        <v>1</v>
      </c>
      <c r="D182" s="133" t="s">
        <v>44</v>
      </c>
      <c r="E182" s="135" t="s">
        <v>98</v>
      </c>
      <c r="F182" s="134">
        <v>6</v>
      </c>
      <c r="G182" s="136" t="s">
        <v>37</v>
      </c>
      <c r="H182" s="134"/>
      <c r="I182" s="134">
        <v>6</v>
      </c>
      <c r="J182" s="134">
        <v>10</v>
      </c>
      <c r="K182" s="134">
        <f t="shared" si="155"/>
        <v>5</v>
      </c>
      <c r="L182" s="134"/>
      <c r="M182" s="134">
        <v>30</v>
      </c>
      <c r="N182" s="137"/>
      <c r="O182" s="138">
        <f t="shared" si="156"/>
        <v>5</v>
      </c>
      <c r="Q182" s="139">
        <f t="shared" si="157"/>
        <v>0</v>
      </c>
      <c r="R182" s="140">
        <f t="shared" si="158"/>
        <v>20</v>
      </c>
      <c r="S182" s="139">
        <f t="shared" si="159"/>
        <v>20</v>
      </c>
    </row>
    <row r="183" spans="1:20" s="157" customFormat="1">
      <c r="A183" s="154" t="s">
        <v>134</v>
      </c>
      <c r="B183" s="155" t="s">
        <v>370</v>
      </c>
      <c r="C183" s="156">
        <v>1</v>
      </c>
      <c r="D183" s="155" t="s">
        <v>44</v>
      </c>
      <c r="E183" s="157" t="s">
        <v>365</v>
      </c>
      <c r="F183" s="156">
        <v>6</v>
      </c>
      <c r="G183" s="158" t="s">
        <v>36</v>
      </c>
      <c r="H183" s="156"/>
      <c r="I183" s="156">
        <v>11</v>
      </c>
      <c r="J183" s="156">
        <v>15</v>
      </c>
      <c r="K183" s="156">
        <f t="shared" si="155"/>
        <v>5</v>
      </c>
      <c r="L183" s="156"/>
      <c r="M183" s="156">
        <v>30</v>
      </c>
      <c r="N183" s="159"/>
      <c r="O183" s="160">
        <f t="shared" si="156"/>
        <v>5</v>
      </c>
      <c r="Q183" s="161">
        <f t="shared" si="157"/>
        <v>0</v>
      </c>
      <c r="R183" s="162">
        <f t="shared" si="158"/>
        <v>20</v>
      </c>
      <c r="S183" s="161">
        <f t="shared" si="159"/>
        <v>20</v>
      </c>
      <c r="T183" s="200"/>
    </row>
    <row r="184" spans="1:20" s="157" customFormat="1">
      <c r="A184" s="154" t="s">
        <v>134</v>
      </c>
      <c r="B184" s="155" t="s">
        <v>371</v>
      </c>
      <c r="C184" s="156">
        <v>1</v>
      </c>
      <c r="D184" s="155" t="s">
        <v>44</v>
      </c>
      <c r="E184" s="157" t="s">
        <v>365</v>
      </c>
      <c r="F184" s="156">
        <v>6</v>
      </c>
      <c r="G184" s="158" t="s">
        <v>37</v>
      </c>
      <c r="H184" s="156"/>
      <c r="I184" s="156">
        <v>11</v>
      </c>
      <c r="J184" s="156">
        <v>15</v>
      </c>
      <c r="K184" s="156">
        <f t="shared" si="155"/>
        <v>5</v>
      </c>
      <c r="L184" s="156"/>
      <c r="M184" s="156">
        <v>30</v>
      </c>
      <c r="N184" s="159"/>
      <c r="O184" s="160">
        <f t="shared" si="156"/>
        <v>5</v>
      </c>
      <c r="Q184" s="161">
        <f t="shared" si="157"/>
        <v>0</v>
      </c>
      <c r="R184" s="162">
        <f t="shared" si="158"/>
        <v>20</v>
      </c>
      <c r="S184" s="161">
        <f t="shared" si="159"/>
        <v>20</v>
      </c>
      <c r="T184" s="200"/>
    </row>
    <row r="185" spans="1:20" s="157" customFormat="1">
      <c r="A185" s="154" t="s">
        <v>134</v>
      </c>
      <c r="B185" s="155" t="s">
        <v>372</v>
      </c>
      <c r="C185" s="156">
        <v>1</v>
      </c>
      <c r="D185" s="155" t="s">
        <v>29</v>
      </c>
      <c r="E185" s="157" t="s">
        <v>365</v>
      </c>
      <c r="F185" s="156">
        <v>6</v>
      </c>
      <c r="G185" s="158" t="s">
        <v>36</v>
      </c>
      <c r="H185" s="156"/>
      <c r="I185" s="156">
        <v>16</v>
      </c>
      <c r="J185" s="156">
        <v>23</v>
      </c>
      <c r="K185" s="156">
        <f t="shared" si="155"/>
        <v>8</v>
      </c>
      <c r="L185" s="156"/>
      <c r="M185" s="156">
        <v>30</v>
      </c>
      <c r="N185" s="159"/>
      <c r="O185" s="160">
        <f t="shared" si="156"/>
        <v>5</v>
      </c>
      <c r="Q185" s="161">
        <f t="shared" si="157"/>
        <v>0</v>
      </c>
      <c r="R185" s="162">
        <f t="shared" si="158"/>
        <v>20</v>
      </c>
      <c r="S185" s="161">
        <f t="shared" si="159"/>
        <v>20</v>
      </c>
      <c r="T185" s="200"/>
    </row>
    <row r="186" spans="1:20" s="157" customFormat="1">
      <c r="A186" s="154" t="s">
        <v>134</v>
      </c>
      <c r="B186" s="155" t="s">
        <v>373</v>
      </c>
      <c r="C186" s="156">
        <v>1</v>
      </c>
      <c r="D186" s="155" t="s">
        <v>29</v>
      </c>
      <c r="E186" s="157" t="s">
        <v>365</v>
      </c>
      <c r="F186" s="156">
        <v>6</v>
      </c>
      <c r="G186" s="158" t="s">
        <v>37</v>
      </c>
      <c r="H186" s="156"/>
      <c r="I186" s="156">
        <v>16</v>
      </c>
      <c r="J186" s="156">
        <v>23</v>
      </c>
      <c r="K186" s="156">
        <f t="shared" si="155"/>
        <v>8</v>
      </c>
      <c r="L186" s="156"/>
      <c r="M186" s="156">
        <v>30</v>
      </c>
      <c r="N186" s="159"/>
      <c r="O186" s="160">
        <f t="shared" si="156"/>
        <v>5</v>
      </c>
      <c r="Q186" s="161">
        <f t="shared" si="157"/>
        <v>0</v>
      </c>
      <c r="R186" s="162">
        <f t="shared" si="158"/>
        <v>20</v>
      </c>
      <c r="S186" s="161">
        <f t="shared" si="159"/>
        <v>20</v>
      </c>
      <c r="T186" s="200"/>
    </row>
    <row r="187" spans="1:20" s="157" customFormat="1">
      <c r="A187" s="154" t="s">
        <v>134</v>
      </c>
      <c r="B187" s="155" t="s">
        <v>388</v>
      </c>
      <c r="C187" s="156">
        <v>1</v>
      </c>
      <c r="D187" s="155" t="s">
        <v>29</v>
      </c>
      <c r="E187" s="157" t="s">
        <v>365</v>
      </c>
      <c r="F187" s="156">
        <v>6</v>
      </c>
      <c r="G187" s="158" t="s">
        <v>287</v>
      </c>
      <c r="H187" s="156"/>
      <c r="I187" s="156">
        <v>6</v>
      </c>
      <c r="J187" s="156">
        <v>10</v>
      </c>
      <c r="K187" s="156">
        <f>J187-I187+1</f>
        <v>5</v>
      </c>
      <c r="L187" s="156"/>
      <c r="M187" s="156">
        <v>30</v>
      </c>
      <c r="N187" s="159"/>
      <c r="O187" s="160">
        <f>M187/6</f>
        <v>5</v>
      </c>
      <c r="Q187" s="161">
        <f>IF(K187=0,0,L187)</f>
        <v>0</v>
      </c>
      <c r="R187" s="162">
        <f>IF(K187=0,0,M187/1.5)</f>
        <v>20</v>
      </c>
      <c r="S187" s="161">
        <f>P187+Q187+R187</f>
        <v>20</v>
      </c>
      <c r="T187" s="200"/>
    </row>
    <row r="188" spans="1:20" s="157" customFormat="1">
      <c r="A188" s="154" t="s">
        <v>134</v>
      </c>
      <c r="B188" s="155" t="s">
        <v>389</v>
      </c>
      <c r="C188" s="156">
        <v>1</v>
      </c>
      <c r="D188" s="155" t="s">
        <v>29</v>
      </c>
      <c r="E188" s="157" t="s">
        <v>365</v>
      </c>
      <c r="F188" s="156">
        <v>7</v>
      </c>
      <c r="G188" s="158" t="s">
        <v>287</v>
      </c>
      <c r="H188" s="156"/>
      <c r="I188" s="156">
        <v>6</v>
      </c>
      <c r="J188" s="156">
        <v>10</v>
      </c>
      <c r="K188" s="156">
        <f>J188-I188+1</f>
        <v>5</v>
      </c>
      <c r="L188" s="156"/>
      <c r="M188" s="156">
        <v>30</v>
      </c>
      <c r="N188" s="159"/>
      <c r="O188" s="160">
        <f>M188/6</f>
        <v>5</v>
      </c>
      <c r="Q188" s="161">
        <f>IF(K188=0,0,L188)</f>
        <v>0</v>
      </c>
      <c r="R188" s="162">
        <f>IF(K188=0,0,M188/1.5)</f>
        <v>20</v>
      </c>
      <c r="S188" s="161">
        <f>P188+Q188+R188</f>
        <v>20</v>
      </c>
      <c r="T188" s="200"/>
    </row>
    <row r="189" spans="1:20" s="135" customFormat="1">
      <c r="A189" s="132" t="s">
        <v>134</v>
      </c>
      <c r="B189" s="133" t="s">
        <v>278</v>
      </c>
      <c r="C189" s="134">
        <v>1</v>
      </c>
      <c r="D189" s="133" t="s">
        <v>44</v>
      </c>
      <c r="E189" s="135" t="s">
        <v>224</v>
      </c>
      <c r="F189" s="134">
        <v>7</v>
      </c>
      <c r="G189" s="136" t="s">
        <v>36</v>
      </c>
      <c r="H189" s="134"/>
      <c r="I189" s="134">
        <v>6</v>
      </c>
      <c r="J189" s="134">
        <v>15</v>
      </c>
      <c r="K189" s="134">
        <f t="shared" ref="K189" si="160">J189-I189+1</f>
        <v>10</v>
      </c>
      <c r="L189" s="134"/>
      <c r="M189" s="134">
        <v>60</v>
      </c>
      <c r="N189" s="137"/>
      <c r="O189" s="138">
        <f t="shared" ref="O189" si="161">M189/6</f>
        <v>10</v>
      </c>
      <c r="Q189" s="139">
        <f t="shared" ref="Q189" si="162">IF(K189=0,0,L189)</f>
        <v>0</v>
      </c>
      <c r="R189" s="140">
        <f t="shared" ref="R189" si="163">IF(K189=0,0,M189/1.5)</f>
        <v>40</v>
      </c>
      <c r="S189" s="139">
        <f t="shared" ref="S189" si="164">P189+Q189+R189</f>
        <v>40</v>
      </c>
    </row>
    <row r="190" spans="1:20" s="135" customFormat="1">
      <c r="A190" s="132" t="s">
        <v>134</v>
      </c>
      <c r="B190" s="133" t="s">
        <v>279</v>
      </c>
      <c r="C190" s="134">
        <v>1</v>
      </c>
      <c r="D190" s="133" t="s">
        <v>44</v>
      </c>
      <c r="E190" s="135" t="s">
        <v>224</v>
      </c>
      <c r="F190" s="134">
        <v>7</v>
      </c>
      <c r="G190" s="136" t="s">
        <v>37</v>
      </c>
      <c r="H190" s="134"/>
      <c r="I190" s="134">
        <v>6</v>
      </c>
      <c r="J190" s="134">
        <v>15</v>
      </c>
      <c r="K190" s="134">
        <f t="shared" si="126"/>
        <v>10</v>
      </c>
      <c r="L190" s="134"/>
      <c r="M190" s="134">
        <v>60</v>
      </c>
      <c r="N190" s="137"/>
      <c r="O190" s="138">
        <f t="shared" si="149"/>
        <v>10</v>
      </c>
      <c r="Q190" s="139">
        <f t="shared" si="127"/>
        <v>0</v>
      </c>
      <c r="R190" s="140">
        <f t="shared" si="128"/>
        <v>40</v>
      </c>
      <c r="S190" s="139">
        <f t="shared" si="129"/>
        <v>40</v>
      </c>
    </row>
    <row r="191" spans="1:20" s="157" customFormat="1">
      <c r="A191" s="201" t="s">
        <v>134</v>
      </c>
      <c r="B191" s="155" t="s">
        <v>358</v>
      </c>
      <c r="C191" s="156">
        <v>1</v>
      </c>
      <c r="D191" s="155" t="s">
        <v>30</v>
      </c>
      <c r="E191" s="202" t="s">
        <v>357</v>
      </c>
      <c r="F191" s="158">
        <v>7</v>
      </c>
      <c r="G191" s="158" t="s">
        <v>36</v>
      </c>
      <c r="H191" s="156"/>
      <c r="I191" s="156">
        <v>16</v>
      </c>
      <c r="J191" s="156">
        <v>23</v>
      </c>
      <c r="K191" s="156">
        <f t="shared" si="126"/>
        <v>8</v>
      </c>
      <c r="L191" s="156"/>
      <c r="M191" s="156">
        <v>30</v>
      </c>
      <c r="N191" s="159">
        <f t="shared" ref="N191:N192" si="165">L191/K191</f>
        <v>0</v>
      </c>
      <c r="O191" s="160">
        <f t="shared" si="149"/>
        <v>5</v>
      </c>
      <c r="Q191" s="161">
        <f t="shared" si="127"/>
        <v>0</v>
      </c>
      <c r="R191" s="162">
        <f t="shared" si="128"/>
        <v>20</v>
      </c>
      <c r="S191" s="161">
        <f t="shared" si="129"/>
        <v>20</v>
      </c>
    </row>
    <row r="192" spans="1:20" s="157" customFormat="1">
      <c r="A192" s="201" t="s">
        <v>134</v>
      </c>
      <c r="B192" s="155" t="s">
        <v>358</v>
      </c>
      <c r="C192" s="156">
        <v>1</v>
      </c>
      <c r="D192" s="155" t="s">
        <v>30</v>
      </c>
      <c r="E192" s="202" t="s">
        <v>357</v>
      </c>
      <c r="F192" s="158">
        <v>7</v>
      </c>
      <c r="G192" s="158" t="s">
        <v>37</v>
      </c>
      <c r="H192" s="156"/>
      <c r="I192" s="156">
        <v>16</v>
      </c>
      <c r="J192" s="156">
        <v>23</v>
      </c>
      <c r="K192" s="156">
        <f t="shared" si="126"/>
        <v>8</v>
      </c>
      <c r="L192" s="156"/>
      <c r="M192" s="156">
        <v>30</v>
      </c>
      <c r="N192" s="159">
        <f t="shared" si="165"/>
        <v>0</v>
      </c>
      <c r="O192" s="160">
        <f t="shared" si="149"/>
        <v>5</v>
      </c>
      <c r="Q192" s="161">
        <f t="shared" si="127"/>
        <v>0</v>
      </c>
      <c r="R192" s="162">
        <f t="shared" si="128"/>
        <v>20</v>
      </c>
      <c r="S192" s="161">
        <f t="shared" si="129"/>
        <v>20</v>
      </c>
    </row>
    <row r="193" spans="1:20" s="157" customFormat="1">
      <c r="A193" s="154" t="s">
        <v>134</v>
      </c>
      <c r="B193" s="155" t="s">
        <v>376</v>
      </c>
      <c r="C193" s="156">
        <v>1</v>
      </c>
      <c r="D193" s="155" t="s">
        <v>41</v>
      </c>
      <c r="E193" s="157" t="s">
        <v>365</v>
      </c>
      <c r="F193" s="156" t="s">
        <v>290</v>
      </c>
      <c r="G193" s="158" t="s">
        <v>36</v>
      </c>
      <c r="H193" s="156"/>
      <c r="I193" s="156">
        <v>6</v>
      </c>
      <c r="J193" s="156">
        <v>10</v>
      </c>
      <c r="K193" s="156">
        <f t="shared" ref="K193:K198" si="166">J193-I193+1</f>
        <v>5</v>
      </c>
      <c r="L193" s="156"/>
      <c r="M193" s="156">
        <v>30</v>
      </c>
      <c r="N193" s="159"/>
      <c r="O193" s="160">
        <f t="shared" ref="O193:O198" si="167">M193/6</f>
        <v>5</v>
      </c>
      <c r="Q193" s="161">
        <f t="shared" ref="Q193:Q198" si="168">IF(K193=0,0,L193)</f>
        <v>0</v>
      </c>
      <c r="R193" s="162">
        <f t="shared" ref="R193:R198" si="169">IF(K193=0,0,M193/1.5)</f>
        <v>20</v>
      </c>
      <c r="S193" s="161">
        <f t="shared" ref="S193:S198" si="170">P193+Q193+R193</f>
        <v>20</v>
      </c>
      <c r="T193" s="200"/>
    </row>
    <row r="194" spans="1:20" s="157" customFormat="1">
      <c r="A194" s="154" t="s">
        <v>134</v>
      </c>
      <c r="B194" s="155" t="s">
        <v>377</v>
      </c>
      <c r="C194" s="156">
        <v>1</v>
      </c>
      <c r="D194" s="155" t="s">
        <v>41</v>
      </c>
      <c r="E194" s="157" t="s">
        <v>365</v>
      </c>
      <c r="F194" s="156" t="s">
        <v>290</v>
      </c>
      <c r="G194" s="158" t="s">
        <v>37</v>
      </c>
      <c r="H194" s="156"/>
      <c r="I194" s="156">
        <v>6</v>
      </c>
      <c r="J194" s="156">
        <v>10</v>
      </c>
      <c r="K194" s="156">
        <f t="shared" si="166"/>
        <v>5</v>
      </c>
      <c r="L194" s="156"/>
      <c r="M194" s="156">
        <v>30</v>
      </c>
      <c r="N194" s="159"/>
      <c r="O194" s="160">
        <f t="shared" si="167"/>
        <v>5</v>
      </c>
      <c r="Q194" s="161">
        <f t="shared" si="168"/>
        <v>0</v>
      </c>
      <c r="R194" s="162">
        <f t="shared" si="169"/>
        <v>20</v>
      </c>
      <c r="S194" s="161">
        <f t="shared" si="170"/>
        <v>20</v>
      </c>
      <c r="T194" s="200"/>
    </row>
    <row r="195" spans="1:20" s="157" customFormat="1">
      <c r="A195" s="154" t="s">
        <v>134</v>
      </c>
      <c r="B195" s="155" t="s">
        <v>380</v>
      </c>
      <c r="C195" s="156">
        <v>1</v>
      </c>
      <c r="D195" s="155" t="s">
        <v>41</v>
      </c>
      <c r="E195" s="157" t="s">
        <v>365</v>
      </c>
      <c r="F195" s="156" t="s">
        <v>290</v>
      </c>
      <c r="G195" s="158" t="s">
        <v>36</v>
      </c>
      <c r="H195" s="156"/>
      <c r="I195" s="156">
        <v>11</v>
      </c>
      <c r="J195" s="156">
        <v>15</v>
      </c>
      <c r="K195" s="156">
        <f t="shared" si="166"/>
        <v>5</v>
      </c>
      <c r="L195" s="156"/>
      <c r="M195" s="156">
        <v>30</v>
      </c>
      <c r="N195" s="159"/>
      <c r="O195" s="160">
        <f t="shared" si="167"/>
        <v>5</v>
      </c>
      <c r="Q195" s="161">
        <f t="shared" si="168"/>
        <v>0</v>
      </c>
      <c r="R195" s="162">
        <f t="shared" si="169"/>
        <v>20</v>
      </c>
      <c r="S195" s="161">
        <f t="shared" si="170"/>
        <v>20</v>
      </c>
      <c r="T195" s="200"/>
    </row>
    <row r="196" spans="1:20" s="157" customFormat="1">
      <c r="A196" s="154" t="s">
        <v>134</v>
      </c>
      <c r="B196" s="155" t="s">
        <v>381</v>
      </c>
      <c r="C196" s="156">
        <v>1</v>
      </c>
      <c r="D196" s="155" t="s">
        <v>41</v>
      </c>
      <c r="E196" s="157" t="s">
        <v>365</v>
      </c>
      <c r="F196" s="156" t="s">
        <v>290</v>
      </c>
      <c r="G196" s="158" t="s">
        <v>37</v>
      </c>
      <c r="H196" s="156"/>
      <c r="I196" s="156">
        <v>11</v>
      </c>
      <c r="J196" s="156">
        <v>15</v>
      </c>
      <c r="K196" s="156">
        <f t="shared" si="166"/>
        <v>5</v>
      </c>
      <c r="L196" s="156"/>
      <c r="M196" s="156">
        <v>30</v>
      </c>
      <c r="N196" s="159"/>
      <c r="O196" s="160">
        <f t="shared" si="167"/>
        <v>5</v>
      </c>
      <c r="Q196" s="161">
        <f t="shared" si="168"/>
        <v>0</v>
      </c>
      <c r="R196" s="162">
        <f t="shared" si="169"/>
        <v>20</v>
      </c>
      <c r="S196" s="161">
        <f t="shared" si="170"/>
        <v>20</v>
      </c>
      <c r="T196" s="200"/>
    </row>
    <row r="197" spans="1:20" s="157" customFormat="1">
      <c r="A197" s="154" t="s">
        <v>134</v>
      </c>
      <c r="B197" s="155" t="s">
        <v>384</v>
      </c>
      <c r="C197" s="156">
        <v>1</v>
      </c>
      <c r="D197" s="155" t="s">
        <v>41</v>
      </c>
      <c r="E197" s="157" t="s">
        <v>365</v>
      </c>
      <c r="F197" s="156" t="s">
        <v>290</v>
      </c>
      <c r="G197" s="158" t="s">
        <v>36</v>
      </c>
      <c r="H197" s="156"/>
      <c r="I197" s="156">
        <v>16</v>
      </c>
      <c r="J197" s="156">
        <v>23</v>
      </c>
      <c r="K197" s="156">
        <f t="shared" si="166"/>
        <v>8</v>
      </c>
      <c r="L197" s="156"/>
      <c r="M197" s="156">
        <v>30</v>
      </c>
      <c r="N197" s="159"/>
      <c r="O197" s="160">
        <f t="shared" si="167"/>
        <v>5</v>
      </c>
      <c r="Q197" s="161">
        <f t="shared" si="168"/>
        <v>0</v>
      </c>
      <c r="R197" s="162">
        <f t="shared" si="169"/>
        <v>20</v>
      </c>
      <c r="S197" s="161">
        <f t="shared" si="170"/>
        <v>20</v>
      </c>
      <c r="T197" s="200"/>
    </row>
    <row r="198" spans="1:20" s="157" customFormat="1">
      <c r="A198" s="154" t="s">
        <v>134</v>
      </c>
      <c r="B198" s="155" t="s">
        <v>385</v>
      </c>
      <c r="C198" s="156">
        <v>1</v>
      </c>
      <c r="D198" s="155" t="s">
        <v>41</v>
      </c>
      <c r="E198" s="157" t="s">
        <v>365</v>
      </c>
      <c r="F198" s="156" t="s">
        <v>290</v>
      </c>
      <c r="G198" s="158" t="s">
        <v>37</v>
      </c>
      <c r="H198" s="156"/>
      <c r="I198" s="156">
        <v>16</v>
      </c>
      <c r="J198" s="156">
        <v>23</v>
      </c>
      <c r="K198" s="156">
        <f t="shared" si="166"/>
        <v>8</v>
      </c>
      <c r="L198" s="156"/>
      <c r="M198" s="156">
        <v>30</v>
      </c>
      <c r="N198" s="159"/>
      <c r="O198" s="160">
        <f t="shared" si="167"/>
        <v>5</v>
      </c>
      <c r="Q198" s="161">
        <f t="shared" si="168"/>
        <v>0</v>
      </c>
      <c r="R198" s="162">
        <f t="shared" si="169"/>
        <v>20</v>
      </c>
      <c r="S198" s="161">
        <f t="shared" si="170"/>
        <v>20</v>
      </c>
      <c r="T198" s="200"/>
    </row>
    <row r="199" spans="1:20" s="166" customFormat="1">
      <c r="A199" s="163" t="s">
        <v>135</v>
      </c>
      <c r="B199" s="164" t="s">
        <v>174</v>
      </c>
      <c r="C199" s="165">
        <v>1</v>
      </c>
      <c r="D199" s="164" t="s">
        <v>104</v>
      </c>
      <c r="E199" s="166" t="s">
        <v>273</v>
      </c>
      <c r="F199" s="165">
        <v>2</v>
      </c>
      <c r="G199" s="167" t="s">
        <v>280</v>
      </c>
      <c r="H199" s="165"/>
      <c r="I199" s="165">
        <v>1</v>
      </c>
      <c r="J199" s="165">
        <v>5</v>
      </c>
      <c r="K199" s="165">
        <f t="shared" si="126"/>
        <v>5</v>
      </c>
      <c r="L199" s="165"/>
      <c r="M199" s="165">
        <v>30</v>
      </c>
      <c r="N199" s="168"/>
      <c r="O199" s="169">
        <f t="shared" si="149"/>
        <v>5</v>
      </c>
      <c r="Q199" s="170">
        <f t="shared" si="127"/>
        <v>0</v>
      </c>
      <c r="R199" s="171">
        <f t="shared" si="128"/>
        <v>20</v>
      </c>
      <c r="S199" s="170">
        <f t="shared" si="129"/>
        <v>20</v>
      </c>
    </row>
    <row r="200" spans="1:20" s="166" customFormat="1">
      <c r="A200" s="163" t="s">
        <v>135</v>
      </c>
      <c r="B200" s="164" t="s">
        <v>175</v>
      </c>
      <c r="C200" s="165">
        <v>1</v>
      </c>
      <c r="D200" s="164" t="s">
        <v>104</v>
      </c>
      <c r="E200" s="166" t="s">
        <v>273</v>
      </c>
      <c r="F200" s="165">
        <v>2</v>
      </c>
      <c r="G200" s="167" t="s">
        <v>37</v>
      </c>
      <c r="H200" s="165"/>
      <c r="I200" s="165">
        <v>1</v>
      </c>
      <c r="J200" s="165">
        <v>5</v>
      </c>
      <c r="K200" s="165">
        <f>J200-I200+1</f>
        <v>5</v>
      </c>
      <c r="L200" s="165"/>
      <c r="M200" s="165">
        <v>30</v>
      </c>
      <c r="N200" s="168"/>
      <c r="O200" s="169">
        <f t="shared" ref="O200:O208" si="171">M200/6</f>
        <v>5</v>
      </c>
      <c r="Q200" s="170">
        <f>IF(K200=0,0,L200)</f>
        <v>0</v>
      </c>
      <c r="R200" s="171">
        <f>IF(K200=0,0,M200/1.5)</f>
        <v>20</v>
      </c>
      <c r="S200" s="170">
        <f>P200+Q200+R200</f>
        <v>20</v>
      </c>
    </row>
    <row r="201" spans="1:20" s="166" customFormat="1">
      <c r="A201" s="163" t="s">
        <v>135</v>
      </c>
      <c r="B201" s="164" t="s">
        <v>281</v>
      </c>
      <c r="C201" s="165">
        <v>1</v>
      </c>
      <c r="D201" s="164" t="s">
        <v>45</v>
      </c>
      <c r="E201" s="166" t="s">
        <v>99</v>
      </c>
      <c r="F201" s="165">
        <v>2</v>
      </c>
      <c r="G201" s="167" t="s">
        <v>36</v>
      </c>
      <c r="H201" s="165"/>
      <c r="I201" s="165">
        <v>6</v>
      </c>
      <c r="J201" s="165">
        <v>15</v>
      </c>
      <c r="K201" s="165">
        <f t="shared" ref="K201" si="172">J201-I201+1</f>
        <v>10</v>
      </c>
      <c r="L201" s="165"/>
      <c r="M201" s="165">
        <v>60</v>
      </c>
      <c r="N201" s="168"/>
      <c r="O201" s="169">
        <f t="shared" si="171"/>
        <v>10</v>
      </c>
      <c r="Q201" s="170">
        <f t="shared" ref="Q201" si="173">IF(K201=0,0,L201)</f>
        <v>0</v>
      </c>
      <c r="R201" s="171">
        <f t="shared" ref="R201" si="174">IF(K201=0,0,M201/1.5)</f>
        <v>40</v>
      </c>
      <c r="S201" s="170">
        <f t="shared" ref="S201" si="175">P201+Q201+R201</f>
        <v>40</v>
      </c>
    </row>
    <row r="202" spans="1:20" s="40" customFormat="1">
      <c r="A202" s="174" t="s">
        <v>135</v>
      </c>
      <c r="B202" s="38" t="s">
        <v>332</v>
      </c>
      <c r="C202" s="39">
        <v>1</v>
      </c>
      <c r="D202" s="38" t="s">
        <v>10</v>
      </c>
      <c r="E202" s="40" t="s">
        <v>364</v>
      </c>
      <c r="F202" s="39">
        <v>2</v>
      </c>
      <c r="G202" s="41" t="s">
        <v>36</v>
      </c>
      <c r="H202" s="39"/>
      <c r="I202" s="39">
        <v>16</v>
      </c>
      <c r="J202" s="39">
        <v>23</v>
      </c>
      <c r="K202" s="39">
        <f>J202-I202+1</f>
        <v>8</v>
      </c>
      <c r="L202" s="39"/>
      <c r="M202" s="39">
        <v>30</v>
      </c>
      <c r="N202" s="42"/>
      <c r="O202" s="43">
        <f>M202/6</f>
        <v>5</v>
      </c>
      <c r="Q202" s="44">
        <f>IF(K202=0,0,L202)</f>
        <v>0</v>
      </c>
      <c r="R202" s="97">
        <f>IF(K202=0,0,M202/1.5)</f>
        <v>20</v>
      </c>
      <c r="S202" s="44">
        <f>P202+Q202+R202</f>
        <v>20</v>
      </c>
      <c r="T202" s="172"/>
    </row>
    <row r="203" spans="1:20" s="40" customFormat="1">
      <c r="A203" s="174" t="s">
        <v>135</v>
      </c>
      <c r="B203" s="38" t="s">
        <v>333</v>
      </c>
      <c r="C203" s="39">
        <v>1</v>
      </c>
      <c r="D203" s="38" t="s">
        <v>10</v>
      </c>
      <c r="E203" s="40" t="s">
        <v>364</v>
      </c>
      <c r="F203" s="39">
        <v>2</v>
      </c>
      <c r="G203" s="41" t="s">
        <v>37</v>
      </c>
      <c r="H203" s="39"/>
      <c r="I203" s="39">
        <v>16</v>
      </c>
      <c r="J203" s="39">
        <v>23</v>
      </c>
      <c r="K203" s="39">
        <f>J203-I203+1</f>
        <v>8</v>
      </c>
      <c r="L203" s="39"/>
      <c r="M203" s="39">
        <v>30</v>
      </c>
      <c r="N203" s="42"/>
      <c r="O203" s="43">
        <f>M203/6</f>
        <v>5</v>
      </c>
      <c r="Q203" s="44">
        <f>IF(K203=0,0,L203)</f>
        <v>0</v>
      </c>
      <c r="R203" s="97">
        <f>IF(K203=0,0,M203/1.5)</f>
        <v>20</v>
      </c>
      <c r="S203" s="44">
        <f>P203+Q203+R203</f>
        <v>20</v>
      </c>
      <c r="T203" s="172"/>
    </row>
    <row r="204" spans="1:20" s="166" customFormat="1">
      <c r="A204" s="163" t="s">
        <v>135</v>
      </c>
      <c r="B204" s="164" t="s">
        <v>182</v>
      </c>
      <c r="C204" s="165">
        <v>1</v>
      </c>
      <c r="D204" s="164" t="s">
        <v>104</v>
      </c>
      <c r="E204" s="166" t="s">
        <v>273</v>
      </c>
      <c r="F204" s="165">
        <v>3</v>
      </c>
      <c r="G204" s="167" t="s">
        <v>36</v>
      </c>
      <c r="H204" s="165"/>
      <c r="I204" s="165">
        <v>1</v>
      </c>
      <c r="J204" s="165">
        <v>5</v>
      </c>
      <c r="K204" s="165">
        <f>J204-I204+1</f>
        <v>5</v>
      </c>
      <c r="L204" s="165"/>
      <c r="M204" s="165">
        <v>30</v>
      </c>
      <c r="N204" s="168"/>
      <c r="O204" s="169">
        <f t="shared" si="171"/>
        <v>5</v>
      </c>
      <c r="Q204" s="170">
        <f>IF(K204=0,0,L204)</f>
        <v>0</v>
      </c>
      <c r="R204" s="171">
        <f>IF(K204=0,0,M204/1.5)</f>
        <v>20</v>
      </c>
      <c r="S204" s="170">
        <f>P204+Q204+R204</f>
        <v>20</v>
      </c>
    </row>
    <row r="205" spans="1:20" s="166" customFormat="1">
      <c r="A205" s="163" t="s">
        <v>135</v>
      </c>
      <c r="B205" s="164" t="s">
        <v>183</v>
      </c>
      <c r="C205" s="165">
        <v>1</v>
      </c>
      <c r="D205" s="164" t="s">
        <v>104</v>
      </c>
      <c r="E205" s="166" t="s">
        <v>273</v>
      </c>
      <c r="F205" s="165">
        <v>3</v>
      </c>
      <c r="G205" s="167" t="s">
        <v>37</v>
      </c>
      <c r="H205" s="165"/>
      <c r="I205" s="165">
        <v>1</v>
      </c>
      <c r="J205" s="165">
        <v>5</v>
      </c>
      <c r="K205" s="165">
        <f>J205-I205+1</f>
        <v>5</v>
      </c>
      <c r="L205" s="165"/>
      <c r="M205" s="165">
        <v>30</v>
      </c>
      <c r="N205" s="168"/>
      <c r="O205" s="169">
        <f t="shared" si="171"/>
        <v>5</v>
      </c>
      <c r="Q205" s="170">
        <f>IF(K205=0,0,L205)</f>
        <v>0</v>
      </c>
      <c r="R205" s="171">
        <f>IF(K205=0,0,M205/1.5)</f>
        <v>20</v>
      </c>
      <c r="S205" s="170">
        <f>P205+Q205+R205</f>
        <v>20</v>
      </c>
    </row>
    <row r="206" spans="1:20" s="166" customFormat="1">
      <c r="A206" s="163" t="s">
        <v>135</v>
      </c>
      <c r="B206" s="164" t="s">
        <v>285</v>
      </c>
      <c r="C206" s="165">
        <v>1</v>
      </c>
      <c r="D206" s="164" t="s">
        <v>104</v>
      </c>
      <c r="E206" s="166" t="s">
        <v>99</v>
      </c>
      <c r="F206" s="165">
        <v>3</v>
      </c>
      <c r="G206" s="167" t="s">
        <v>36</v>
      </c>
      <c r="H206" s="165"/>
      <c r="I206" s="165">
        <v>6</v>
      </c>
      <c r="J206" s="165">
        <v>15</v>
      </c>
      <c r="K206" s="165">
        <f t="shared" ref="K206:K208" si="176">J206-I206+1</f>
        <v>10</v>
      </c>
      <c r="L206" s="165"/>
      <c r="M206" s="165">
        <v>60</v>
      </c>
      <c r="N206" s="168"/>
      <c r="O206" s="169">
        <f t="shared" si="171"/>
        <v>10</v>
      </c>
      <c r="Q206" s="170">
        <f t="shared" ref="Q206:Q208" si="177">IF(K206=0,0,L206)</f>
        <v>0</v>
      </c>
      <c r="R206" s="171">
        <f t="shared" ref="R206:R208" si="178">IF(K206=0,0,M206/1.5)</f>
        <v>40</v>
      </c>
      <c r="S206" s="170">
        <f t="shared" ref="S206:S208" si="179">P206+Q206+R206</f>
        <v>40</v>
      </c>
    </row>
    <row r="207" spans="1:20" s="166" customFormat="1">
      <c r="A207" s="163" t="s">
        <v>135</v>
      </c>
      <c r="B207" s="164" t="s">
        <v>288</v>
      </c>
      <c r="C207" s="165">
        <v>1</v>
      </c>
      <c r="D207" s="164" t="s">
        <v>104</v>
      </c>
      <c r="E207" s="166" t="s">
        <v>99</v>
      </c>
      <c r="F207" s="165">
        <v>3</v>
      </c>
      <c r="G207" s="167" t="s">
        <v>37</v>
      </c>
      <c r="H207" s="165"/>
      <c r="I207" s="165">
        <v>6</v>
      </c>
      <c r="J207" s="165">
        <v>15</v>
      </c>
      <c r="K207" s="165">
        <f t="shared" si="176"/>
        <v>10</v>
      </c>
      <c r="L207" s="165"/>
      <c r="M207" s="165">
        <v>60</v>
      </c>
      <c r="N207" s="168"/>
      <c r="O207" s="169">
        <f t="shared" si="171"/>
        <v>10</v>
      </c>
      <c r="Q207" s="170">
        <f t="shared" si="177"/>
        <v>0</v>
      </c>
      <c r="R207" s="171">
        <f t="shared" si="178"/>
        <v>40</v>
      </c>
      <c r="S207" s="170">
        <f t="shared" si="179"/>
        <v>40</v>
      </c>
    </row>
    <row r="208" spans="1:20" s="166" customFormat="1">
      <c r="A208" s="163" t="s">
        <v>135</v>
      </c>
      <c r="B208" s="164" t="s">
        <v>286</v>
      </c>
      <c r="C208" s="165">
        <v>1</v>
      </c>
      <c r="D208" s="164" t="s">
        <v>24</v>
      </c>
      <c r="E208" s="166" t="s">
        <v>99</v>
      </c>
      <c r="F208" s="165">
        <v>3</v>
      </c>
      <c r="G208" s="167" t="s">
        <v>287</v>
      </c>
      <c r="H208" s="165"/>
      <c r="I208" s="165">
        <v>6</v>
      </c>
      <c r="J208" s="165">
        <v>15</v>
      </c>
      <c r="K208" s="165">
        <f t="shared" si="176"/>
        <v>10</v>
      </c>
      <c r="L208" s="165"/>
      <c r="M208" s="165">
        <v>60</v>
      </c>
      <c r="N208" s="168"/>
      <c r="O208" s="169">
        <f t="shared" si="171"/>
        <v>10</v>
      </c>
      <c r="Q208" s="170">
        <f t="shared" si="177"/>
        <v>0</v>
      </c>
      <c r="R208" s="171">
        <f t="shared" si="178"/>
        <v>40</v>
      </c>
      <c r="S208" s="170">
        <f t="shared" si="179"/>
        <v>40</v>
      </c>
    </row>
    <row r="209" spans="1:20" s="40" customFormat="1">
      <c r="A209" s="174" t="s">
        <v>135</v>
      </c>
      <c r="B209" s="38" t="s">
        <v>330</v>
      </c>
      <c r="C209" s="39">
        <v>1</v>
      </c>
      <c r="D209" s="175" t="s">
        <v>30</v>
      </c>
      <c r="E209" s="40" t="s">
        <v>364</v>
      </c>
      <c r="F209" s="39">
        <v>3</v>
      </c>
      <c r="G209" s="41" t="s">
        <v>36</v>
      </c>
      <c r="H209" s="39"/>
      <c r="I209" s="39">
        <v>16</v>
      </c>
      <c r="J209" s="39">
        <v>23</v>
      </c>
      <c r="K209" s="39">
        <f>J209-I209+1</f>
        <v>8</v>
      </c>
      <c r="L209" s="39"/>
      <c r="M209" s="39">
        <v>30</v>
      </c>
      <c r="N209" s="42"/>
      <c r="O209" s="43">
        <f>M209/6</f>
        <v>5</v>
      </c>
      <c r="Q209" s="44">
        <f>IF(K209=0,0,L209)</f>
        <v>0</v>
      </c>
      <c r="R209" s="97">
        <f>IF(K209=0,0,M209/1.5)</f>
        <v>20</v>
      </c>
      <c r="S209" s="44">
        <f>P209+Q209+R209</f>
        <v>20</v>
      </c>
      <c r="T209" s="172"/>
    </row>
    <row r="210" spans="1:20" s="40" customFormat="1">
      <c r="A210" s="174" t="s">
        <v>135</v>
      </c>
      <c r="B210" s="38" t="s">
        <v>328</v>
      </c>
      <c r="C210" s="39">
        <v>1</v>
      </c>
      <c r="D210" s="38" t="s">
        <v>104</v>
      </c>
      <c r="E210" s="40" t="s">
        <v>364</v>
      </c>
      <c r="F210" s="39">
        <v>3</v>
      </c>
      <c r="G210" s="41" t="s">
        <v>37</v>
      </c>
      <c r="H210" s="39"/>
      <c r="I210" s="39">
        <v>16</v>
      </c>
      <c r="J210" s="39">
        <v>23</v>
      </c>
      <c r="K210" s="39">
        <f>J210-I210+1</f>
        <v>8</v>
      </c>
      <c r="L210" s="39"/>
      <c r="M210" s="39">
        <v>30</v>
      </c>
      <c r="N210" s="42"/>
      <c r="O210" s="43">
        <f>M210/6</f>
        <v>5</v>
      </c>
      <c r="Q210" s="44">
        <f>IF(K210=0,0,L210)</f>
        <v>0</v>
      </c>
      <c r="R210" s="97">
        <f>IF(K210=0,0,M210/1.5)</f>
        <v>20</v>
      </c>
      <c r="S210" s="44">
        <f>P210+Q210+R210</f>
        <v>20</v>
      </c>
      <c r="T210" s="172"/>
    </row>
    <row r="211" spans="1:20" s="166" customFormat="1">
      <c r="A211" s="163" t="s">
        <v>135</v>
      </c>
      <c r="B211" s="164" t="s">
        <v>181</v>
      </c>
      <c r="C211" s="165">
        <v>1</v>
      </c>
      <c r="D211" s="164" t="s">
        <v>104</v>
      </c>
      <c r="E211" s="166" t="s">
        <v>273</v>
      </c>
      <c r="F211" s="165">
        <v>4</v>
      </c>
      <c r="G211" s="167" t="s">
        <v>36</v>
      </c>
      <c r="H211" s="165"/>
      <c r="I211" s="165">
        <v>11</v>
      </c>
      <c r="J211" s="165">
        <v>15</v>
      </c>
      <c r="K211" s="165">
        <f t="shared" si="126"/>
        <v>5</v>
      </c>
      <c r="L211" s="165"/>
      <c r="M211" s="165">
        <v>30</v>
      </c>
      <c r="N211" s="168"/>
      <c r="O211" s="169">
        <f t="shared" si="149"/>
        <v>5</v>
      </c>
      <c r="Q211" s="170">
        <f t="shared" si="127"/>
        <v>0</v>
      </c>
      <c r="R211" s="171">
        <f t="shared" si="128"/>
        <v>20</v>
      </c>
      <c r="S211" s="170">
        <f t="shared" si="129"/>
        <v>20</v>
      </c>
    </row>
    <row r="212" spans="1:20" s="166" customFormat="1">
      <c r="A212" s="163" t="s">
        <v>135</v>
      </c>
      <c r="B212" s="164" t="s">
        <v>184</v>
      </c>
      <c r="C212" s="165">
        <v>1</v>
      </c>
      <c r="D212" s="164" t="s">
        <v>104</v>
      </c>
      <c r="E212" s="166" t="s">
        <v>273</v>
      </c>
      <c r="F212" s="165">
        <v>4</v>
      </c>
      <c r="G212" s="167" t="s">
        <v>37</v>
      </c>
      <c r="H212" s="165"/>
      <c r="I212" s="165">
        <v>11</v>
      </c>
      <c r="J212" s="165">
        <v>15</v>
      </c>
      <c r="K212" s="165">
        <f t="shared" si="126"/>
        <v>5</v>
      </c>
      <c r="L212" s="165"/>
      <c r="M212" s="165">
        <v>30</v>
      </c>
      <c r="N212" s="168"/>
      <c r="O212" s="169">
        <f t="shared" si="149"/>
        <v>5</v>
      </c>
      <c r="Q212" s="170">
        <f t="shared" si="127"/>
        <v>0</v>
      </c>
      <c r="R212" s="171">
        <f t="shared" si="128"/>
        <v>20</v>
      </c>
      <c r="S212" s="170">
        <f t="shared" si="129"/>
        <v>20</v>
      </c>
    </row>
    <row r="213" spans="1:20" s="40" customFormat="1">
      <c r="A213" s="174" t="s">
        <v>135</v>
      </c>
      <c r="B213" s="38" t="s">
        <v>348</v>
      </c>
      <c r="C213" s="39">
        <v>1</v>
      </c>
      <c r="D213" s="164" t="s">
        <v>104</v>
      </c>
      <c r="E213" s="40" t="s">
        <v>342</v>
      </c>
      <c r="F213" s="39">
        <v>4</v>
      </c>
      <c r="G213" s="41" t="s">
        <v>36</v>
      </c>
      <c r="H213" s="39"/>
      <c r="I213" s="39">
        <v>6</v>
      </c>
      <c r="J213" s="39">
        <v>10</v>
      </c>
      <c r="K213" s="39">
        <f t="shared" si="126"/>
        <v>5</v>
      </c>
      <c r="L213" s="39"/>
      <c r="M213" s="39">
        <v>30</v>
      </c>
      <c r="N213" s="42"/>
      <c r="O213" s="43">
        <f t="shared" si="149"/>
        <v>5</v>
      </c>
      <c r="Q213" s="44">
        <f t="shared" si="127"/>
        <v>0</v>
      </c>
      <c r="R213" s="97">
        <f t="shared" si="128"/>
        <v>20</v>
      </c>
      <c r="S213" s="44">
        <f t="shared" si="129"/>
        <v>20</v>
      </c>
      <c r="T213" s="172"/>
    </row>
    <row r="214" spans="1:20" s="40" customFormat="1">
      <c r="A214" s="174" t="s">
        <v>135</v>
      </c>
      <c r="B214" s="38" t="s">
        <v>331</v>
      </c>
      <c r="C214" s="39">
        <v>1</v>
      </c>
      <c r="D214" s="38" t="s">
        <v>45</v>
      </c>
      <c r="E214" s="40" t="s">
        <v>364</v>
      </c>
      <c r="F214" s="39">
        <v>4</v>
      </c>
      <c r="G214" s="41" t="s">
        <v>37</v>
      </c>
      <c r="H214" s="39"/>
      <c r="I214" s="39">
        <v>6</v>
      </c>
      <c r="J214" s="39">
        <v>10</v>
      </c>
      <c r="K214" s="39">
        <f t="shared" ref="K214:K219" si="180">J214-I214+1</f>
        <v>5</v>
      </c>
      <c r="L214" s="39"/>
      <c r="M214" s="39">
        <v>30</v>
      </c>
      <c r="N214" s="42"/>
      <c r="O214" s="43">
        <f t="shared" ref="O214:O219" si="181">M214/6</f>
        <v>5</v>
      </c>
      <c r="Q214" s="44">
        <f t="shared" ref="Q214:Q219" si="182">IF(K214=0,0,L214)</f>
        <v>0</v>
      </c>
      <c r="R214" s="97">
        <f t="shared" ref="R214:R219" si="183">IF(K214=0,0,M214/1.5)</f>
        <v>20</v>
      </c>
      <c r="S214" s="44">
        <f t="shared" ref="S214:S219" si="184">P214+Q214+R214</f>
        <v>20</v>
      </c>
      <c r="T214" s="172"/>
    </row>
    <row r="215" spans="1:20" s="40" customFormat="1">
      <c r="A215" s="174" t="s">
        <v>135</v>
      </c>
      <c r="B215" s="38" t="s">
        <v>338</v>
      </c>
      <c r="C215" s="39">
        <v>1</v>
      </c>
      <c r="D215" s="38" t="s">
        <v>104</v>
      </c>
      <c r="E215" s="40" t="s">
        <v>364</v>
      </c>
      <c r="F215" s="39">
        <v>4</v>
      </c>
      <c r="G215" s="41" t="s">
        <v>36</v>
      </c>
      <c r="H215" s="39"/>
      <c r="I215" s="39">
        <v>16</v>
      </c>
      <c r="J215" s="39">
        <v>23</v>
      </c>
      <c r="K215" s="39">
        <f t="shared" si="180"/>
        <v>8</v>
      </c>
      <c r="L215" s="39"/>
      <c r="M215" s="39">
        <v>30</v>
      </c>
      <c r="N215" s="42"/>
      <c r="O215" s="43">
        <f t="shared" si="181"/>
        <v>5</v>
      </c>
      <c r="Q215" s="44">
        <f t="shared" si="182"/>
        <v>0</v>
      </c>
      <c r="R215" s="97">
        <f t="shared" si="183"/>
        <v>20</v>
      </c>
      <c r="S215" s="44">
        <f t="shared" si="184"/>
        <v>20</v>
      </c>
      <c r="T215" s="172"/>
    </row>
    <row r="216" spans="1:20" s="40" customFormat="1">
      <c r="A216" s="174" t="s">
        <v>135</v>
      </c>
      <c r="B216" s="38" t="s">
        <v>325</v>
      </c>
      <c r="C216" s="39">
        <v>1</v>
      </c>
      <c r="D216" s="38" t="s">
        <v>39</v>
      </c>
      <c r="E216" s="40" t="s">
        <v>364</v>
      </c>
      <c r="F216" s="39">
        <v>4</v>
      </c>
      <c r="G216" s="41" t="s">
        <v>287</v>
      </c>
      <c r="H216" s="39"/>
      <c r="I216" s="39">
        <v>16</v>
      </c>
      <c r="J216" s="39">
        <v>23</v>
      </c>
      <c r="K216" s="39">
        <f t="shared" si="180"/>
        <v>8</v>
      </c>
      <c r="L216" s="39"/>
      <c r="M216" s="39">
        <v>30</v>
      </c>
      <c r="N216" s="42"/>
      <c r="O216" s="43">
        <f t="shared" si="181"/>
        <v>5</v>
      </c>
      <c r="Q216" s="44">
        <f t="shared" si="182"/>
        <v>0</v>
      </c>
      <c r="R216" s="97">
        <f t="shared" si="183"/>
        <v>20</v>
      </c>
      <c r="S216" s="44">
        <f t="shared" si="184"/>
        <v>20</v>
      </c>
      <c r="T216" s="172"/>
    </row>
    <row r="217" spans="1:20" s="166" customFormat="1">
      <c r="A217" s="163" t="s">
        <v>135</v>
      </c>
      <c r="B217" s="164" t="s">
        <v>216</v>
      </c>
      <c r="C217" s="165">
        <v>1</v>
      </c>
      <c r="D217" s="164" t="s">
        <v>104</v>
      </c>
      <c r="E217" s="166" t="s">
        <v>99</v>
      </c>
      <c r="F217" s="165">
        <v>5</v>
      </c>
      <c r="G217" s="167" t="s">
        <v>37</v>
      </c>
      <c r="H217" s="165"/>
      <c r="I217" s="165">
        <v>11</v>
      </c>
      <c r="J217" s="165">
        <v>15</v>
      </c>
      <c r="K217" s="165">
        <f t="shared" si="180"/>
        <v>5</v>
      </c>
      <c r="L217" s="165"/>
      <c r="M217" s="165">
        <v>30</v>
      </c>
      <c r="N217" s="168"/>
      <c r="O217" s="169">
        <f t="shared" si="181"/>
        <v>5</v>
      </c>
      <c r="Q217" s="170">
        <f t="shared" si="182"/>
        <v>0</v>
      </c>
      <c r="R217" s="171">
        <f t="shared" si="183"/>
        <v>20</v>
      </c>
      <c r="S217" s="170">
        <f t="shared" si="184"/>
        <v>20</v>
      </c>
    </row>
    <row r="218" spans="1:20" s="40" customFormat="1">
      <c r="A218" s="174" t="s">
        <v>135</v>
      </c>
      <c r="B218" s="38" t="s">
        <v>329</v>
      </c>
      <c r="C218" s="39">
        <v>1</v>
      </c>
      <c r="D218" s="38" t="s">
        <v>45</v>
      </c>
      <c r="E218" s="40" t="s">
        <v>364</v>
      </c>
      <c r="F218" s="39">
        <v>5</v>
      </c>
      <c r="G218" s="41" t="s">
        <v>37</v>
      </c>
      <c r="H218" s="39"/>
      <c r="I218" s="39">
        <v>6</v>
      </c>
      <c r="J218" s="39">
        <v>10</v>
      </c>
      <c r="K218" s="39">
        <f t="shared" si="180"/>
        <v>5</v>
      </c>
      <c r="L218" s="39"/>
      <c r="M218" s="39">
        <v>30</v>
      </c>
      <c r="N218" s="42"/>
      <c r="O218" s="43">
        <f t="shared" si="181"/>
        <v>5</v>
      </c>
      <c r="Q218" s="44">
        <f t="shared" si="182"/>
        <v>0</v>
      </c>
      <c r="R218" s="97">
        <f t="shared" si="183"/>
        <v>20</v>
      </c>
      <c r="S218" s="44">
        <f t="shared" si="184"/>
        <v>20</v>
      </c>
      <c r="T218" s="172"/>
    </row>
    <row r="219" spans="1:20" s="166" customFormat="1">
      <c r="A219" s="163" t="s">
        <v>135</v>
      </c>
      <c r="B219" s="164" t="s">
        <v>282</v>
      </c>
      <c r="C219" s="165">
        <v>1</v>
      </c>
      <c r="D219" s="164" t="s">
        <v>104</v>
      </c>
      <c r="E219" s="166" t="s">
        <v>99</v>
      </c>
      <c r="F219" s="165">
        <v>5</v>
      </c>
      <c r="G219" s="167" t="s">
        <v>36</v>
      </c>
      <c r="H219" s="165"/>
      <c r="I219" s="165">
        <v>6</v>
      </c>
      <c r="J219" s="165">
        <v>15</v>
      </c>
      <c r="K219" s="165">
        <f t="shared" si="180"/>
        <v>10</v>
      </c>
      <c r="L219" s="165"/>
      <c r="M219" s="165">
        <v>60</v>
      </c>
      <c r="N219" s="168"/>
      <c r="O219" s="169">
        <f t="shared" si="181"/>
        <v>10</v>
      </c>
      <c r="Q219" s="170">
        <f t="shared" si="182"/>
        <v>0</v>
      </c>
      <c r="R219" s="171">
        <f t="shared" si="183"/>
        <v>40</v>
      </c>
      <c r="S219" s="170">
        <f t="shared" si="184"/>
        <v>40</v>
      </c>
    </row>
    <row r="220" spans="1:20" s="40" customFormat="1">
      <c r="A220" s="174" t="s">
        <v>135</v>
      </c>
      <c r="B220" s="38" t="s">
        <v>334</v>
      </c>
      <c r="C220" s="39">
        <v>1</v>
      </c>
      <c r="D220" s="175" t="s">
        <v>41</v>
      </c>
      <c r="E220" s="40" t="s">
        <v>364</v>
      </c>
      <c r="F220" s="39">
        <v>5</v>
      </c>
      <c r="G220" s="41" t="s">
        <v>287</v>
      </c>
      <c r="H220" s="39"/>
      <c r="I220" s="39">
        <v>16</v>
      </c>
      <c r="J220" s="39">
        <v>23</v>
      </c>
      <c r="K220" s="39">
        <f>J220-I220+1</f>
        <v>8</v>
      </c>
      <c r="L220" s="39"/>
      <c r="M220" s="39">
        <v>30</v>
      </c>
      <c r="N220" s="42"/>
      <c r="O220" s="43">
        <f>M220/6</f>
        <v>5</v>
      </c>
      <c r="Q220" s="44">
        <f>IF(K220=0,0,L220)</f>
        <v>0</v>
      </c>
      <c r="R220" s="97">
        <f>IF(K220=0,0,M220/1.5)</f>
        <v>20</v>
      </c>
      <c r="S220" s="44">
        <f>P220+Q220+R220</f>
        <v>20</v>
      </c>
      <c r="T220" s="172"/>
    </row>
    <row r="221" spans="1:20" s="40" customFormat="1">
      <c r="A221" s="174" t="s">
        <v>135</v>
      </c>
      <c r="B221" s="38" t="s">
        <v>323</v>
      </c>
      <c r="C221" s="39">
        <v>1</v>
      </c>
      <c r="D221" s="38" t="s">
        <v>45</v>
      </c>
      <c r="E221" s="40" t="s">
        <v>364</v>
      </c>
      <c r="F221" s="39">
        <v>5</v>
      </c>
      <c r="G221" s="41" t="s">
        <v>36</v>
      </c>
      <c r="H221" s="39"/>
      <c r="I221" s="39">
        <v>16</v>
      </c>
      <c r="J221" s="39">
        <v>23</v>
      </c>
      <c r="K221" s="39">
        <f>J221-I221+1</f>
        <v>8</v>
      </c>
      <c r="L221" s="39"/>
      <c r="M221" s="39">
        <v>30</v>
      </c>
      <c r="N221" s="42"/>
      <c r="O221" s="43">
        <f>M221/6</f>
        <v>5</v>
      </c>
      <c r="Q221" s="44">
        <f>IF(K221=0,0,L221)</f>
        <v>0</v>
      </c>
      <c r="R221" s="97">
        <f>IF(K221=0,0,M221/1.5)</f>
        <v>20</v>
      </c>
      <c r="S221" s="44">
        <f>P221+Q221+R221</f>
        <v>20</v>
      </c>
      <c r="T221" s="172"/>
    </row>
    <row r="222" spans="1:20" s="166" customFormat="1">
      <c r="A222" s="163" t="s">
        <v>135</v>
      </c>
      <c r="B222" s="164" t="s">
        <v>153</v>
      </c>
      <c r="C222" s="165">
        <v>1</v>
      </c>
      <c r="D222" s="164" t="s">
        <v>104</v>
      </c>
      <c r="E222" s="166" t="s">
        <v>99</v>
      </c>
      <c r="F222" s="165" t="s">
        <v>78</v>
      </c>
      <c r="G222" s="167" t="s">
        <v>36</v>
      </c>
      <c r="H222" s="165"/>
      <c r="I222" s="165">
        <v>1</v>
      </c>
      <c r="J222" s="165">
        <v>5</v>
      </c>
      <c r="K222" s="165">
        <f t="shared" ref="K222:K264" si="185">J222-I222+1</f>
        <v>5</v>
      </c>
      <c r="L222" s="165"/>
      <c r="M222" s="165">
        <v>60</v>
      </c>
      <c r="N222" s="168"/>
      <c r="O222" s="169">
        <f t="shared" si="149"/>
        <v>10</v>
      </c>
      <c r="Q222" s="170">
        <f t="shared" ref="Q222:Q264" si="186">IF(K222=0,0,L222)</f>
        <v>0</v>
      </c>
      <c r="R222" s="171">
        <f t="shared" ref="R222:R264" si="187">IF(K222=0,0,M222/1.5)</f>
        <v>40</v>
      </c>
      <c r="S222" s="170">
        <f t="shared" ref="S222:S264" si="188">P222+Q222+R222</f>
        <v>40</v>
      </c>
    </row>
    <row r="223" spans="1:20" s="166" customFormat="1">
      <c r="A223" s="163" t="s">
        <v>135</v>
      </c>
      <c r="B223" s="164" t="s">
        <v>154</v>
      </c>
      <c r="C223" s="165">
        <v>1</v>
      </c>
      <c r="D223" s="164" t="s">
        <v>104</v>
      </c>
      <c r="E223" s="166" t="s">
        <v>99</v>
      </c>
      <c r="F223" s="165" t="s">
        <v>78</v>
      </c>
      <c r="G223" s="167" t="s">
        <v>36</v>
      </c>
      <c r="H223" s="165"/>
      <c r="I223" s="165">
        <v>6</v>
      </c>
      <c r="J223" s="165">
        <v>10</v>
      </c>
      <c r="K223" s="165">
        <f t="shared" si="185"/>
        <v>5</v>
      </c>
      <c r="L223" s="165"/>
      <c r="M223" s="165">
        <v>60</v>
      </c>
      <c r="N223" s="168"/>
      <c r="O223" s="169">
        <f t="shared" si="149"/>
        <v>10</v>
      </c>
      <c r="Q223" s="170">
        <f t="shared" si="186"/>
        <v>0</v>
      </c>
      <c r="R223" s="171">
        <f t="shared" si="187"/>
        <v>40</v>
      </c>
      <c r="S223" s="170">
        <f t="shared" si="188"/>
        <v>40</v>
      </c>
    </row>
    <row r="224" spans="1:20" s="166" customFormat="1">
      <c r="A224" s="163" t="s">
        <v>135</v>
      </c>
      <c r="B224" s="164" t="s">
        <v>283</v>
      </c>
      <c r="C224" s="165">
        <v>1</v>
      </c>
      <c r="D224" s="164" t="s">
        <v>45</v>
      </c>
      <c r="E224" s="166" t="s">
        <v>99</v>
      </c>
      <c r="F224" s="165">
        <v>6</v>
      </c>
      <c r="G224" s="167" t="s">
        <v>37</v>
      </c>
      <c r="H224" s="165"/>
      <c r="I224" s="165">
        <v>6</v>
      </c>
      <c r="J224" s="165">
        <v>15</v>
      </c>
      <c r="K224" s="165">
        <f t="shared" si="185"/>
        <v>10</v>
      </c>
      <c r="L224" s="165"/>
      <c r="M224" s="165">
        <v>60</v>
      </c>
      <c r="N224" s="168"/>
      <c r="O224" s="169">
        <f t="shared" ref="O224:O233" si="189">M224/6</f>
        <v>10</v>
      </c>
      <c r="Q224" s="170">
        <f t="shared" si="186"/>
        <v>0</v>
      </c>
      <c r="R224" s="171">
        <f t="shared" si="187"/>
        <v>40</v>
      </c>
      <c r="S224" s="170">
        <f t="shared" si="188"/>
        <v>40</v>
      </c>
    </row>
    <row r="225" spans="1:20" s="40" customFormat="1">
      <c r="A225" s="96" t="s">
        <v>135</v>
      </c>
      <c r="B225" s="38" t="s">
        <v>353</v>
      </c>
      <c r="C225" s="39">
        <v>1</v>
      </c>
      <c r="D225" s="38" t="s">
        <v>24</v>
      </c>
      <c r="E225" s="175" t="s">
        <v>359</v>
      </c>
      <c r="F225" s="41">
        <v>6</v>
      </c>
      <c r="G225" s="41" t="s">
        <v>287</v>
      </c>
      <c r="H225" s="39"/>
      <c r="I225" s="39">
        <v>6</v>
      </c>
      <c r="J225" s="39">
        <v>15</v>
      </c>
      <c r="K225" s="39">
        <f>J225-I225+1</f>
        <v>10</v>
      </c>
      <c r="L225" s="39"/>
      <c r="M225" s="39">
        <v>60</v>
      </c>
      <c r="N225" s="42">
        <f>L225/K225</f>
        <v>0</v>
      </c>
      <c r="O225" s="43">
        <f t="shared" si="189"/>
        <v>10</v>
      </c>
      <c r="Q225" s="44">
        <f>IF(K225=0,0,L225)</f>
        <v>0</v>
      </c>
      <c r="R225" s="97">
        <f>IF(K225=0,0,M225/1.5)</f>
        <v>40</v>
      </c>
      <c r="S225" s="44">
        <f>P225+Q225+R225</f>
        <v>40</v>
      </c>
    </row>
    <row r="226" spans="1:20" s="40" customFormat="1">
      <c r="A226" s="174" t="s">
        <v>135</v>
      </c>
      <c r="B226" s="38" t="s">
        <v>327</v>
      </c>
      <c r="C226" s="39">
        <v>1</v>
      </c>
      <c r="D226" s="38" t="s">
        <v>39</v>
      </c>
      <c r="E226" s="40" t="s">
        <v>364</v>
      </c>
      <c r="F226" s="39">
        <v>6</v>
      </c>
      <c r="G226" s="41" t="s">
        <v>37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 t="shared" si="189"/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72"/>
    </row>
    <row r="227" spans="1:20" s="166" customFormat="1">
      <c r="A227" s="163" t="s">
        <v>135</v>
      </c>
      <c r="B227" s="164" t="s">
        <v>217</v>
      </c>
      <c r="C227" s="165">
        <v>1</v>
      </c>
      <c r="D227" s="164" t="s">
        <v>31</v>
      </c>
      <c r="E227" s="166" t="s">
        <v>99</v>
      </c>
      <c r="F227" s="165">
        <v>7</v>
      </c>
      <c r="G227" s="167" t="s">
        <v>36</v>
      </c>
      <c r="H227" s="165"/>
      <c r="I227" s="165">
        <v>11</v>
      </c>
      <c r="J227" s="165">
        <v>15</v>
      </c>
      <c r="K227" s="165">
        <f>J227-I227+1</f>
        <v>5</v>
      </c>
      <c r="L227" s="165"/>
      <c r="M227" s="165">
        <v>30</v>
      </c>
      <c r="N227" s="168"/>
      <c r="O227" s="169">
        <f t="shared" si="189"/>
        <v>5</v>
      </c>
      <c r="Q227" s="170">
        <f>IF(K227=0,0,L227)</f>
        <v>0</v>
      </c>
      <c r="R227" s="171">
        <f>IF(K227=0,0,M227/1.5)</f>
        <v>20</v>
      </c>
      <c r="S227" s="170">
        <f>P227+Q227+R227</f>
        <v>20</v>
      </c>
    </row>
    <row r="228" spans="1:20" s="166" customFormat="1">
      <c r="A228" s="163" t="s">
        <v>135</v>
      </c>
      <c r="B228" s="164" t="s">
        <v>284</v>
      </c>
      <c r="C228" s="165">
        <v>1</v>
      </c>
      <c r="D228" s="164" t="s">
        <v>104</v>
      </c>
      <c r="E228" s="166" t="s">
        <v>99</v>
      </c>
      <c r="F228" s="165">
        <v>7</v>
      </c>
      <c r="G228" s="167" t="s">
        <v>37</v>
      </c>
      <c r="H228" s="165"/>
      <c r="I228" s="165">
        <v>6</v>
      </c>
      <c r="J228" s="165">
        <v>15</v>
      </c>
      <c r="K228" s="165">
        <f t="shared" si="185"/>
        <v>10</v>
      </c>
      <c r="L228" s="165"/>
      <c r="M228" s="165">
        <v>60</v>
      </c>
      <c r="N228" s="168"/>
      <c r="O228" s="169">
        <f t="shared" si="189"/>
        <v>10</v>
      </c>
      <c r="Q228" s="170">
        <f t="shared" si="186"/>
        <v>0</v>
      </c>
      <c r="R228" s="171">
        <f t="shared" si="187"/>
        <v>40</v>
      </c>
      <c r="S228" s="170">
        <f t="shared" si="188"/>
        <v>40</v>
      </c>
    </row>
    <row r="229" spans="1:20" s="40" customFormat="1">
      <c r="A229" s="174" t="s">
        <v>135</v>
      </c>
      <c r="B229" s="38" t="s">
        <v>341</v>
      </c>
      <c r="C229" s="39">
        <v>1</v>
      </c>
      <c r="D229" s="38" t="s">
        <v>44</v>
      </c>
      <c r="E229" s="40" t="s">
        <v>342</v>
      </c>
      <c r="F229" s="39">
        <v>7</v>
      </c>
      <c r="G229" s="41" t="s">
        <v>287</v>
      </c>
      <c r="H229" s="39"/>
      <c r="I229" s="39">
        <v>6</v>
      </c>
      <c r="J229" s="39">
        <v>10</v>
      </c>
      <c r="K229" s="39">
        <f>J229-I229+1</f>
        <v>5</v>
      </c>
      <c r="L229" s="39"/>
      <c r="M229" s="39">
        <v>30</v>
      </c>
      <c r="N229" s="42"/>
      <c r="O229" s="43">
        <f t="shared" si="189"/>
        <v>5</v>
      </c>
      <c r="Q229" s="44">
        <f>IF(K229=0,0,L229)</f>
        <v>0</v>
      </c>
      <c r="R229" s="97">
        <f>IF(K229=0,0,M229/1.5)</f>
        <v>20</v>
      </c>
      <c r="S229" s="44">
        <f>P229+Q229+R229</f>
        <v>20</v>
      </c>
      <c r="T229" s="172"/>
    </row>
    <row r="230" spans="1:20" s="40" customFormat="1">
      <c r="A230" s="174" t="s">
        <v>135</v>
      </c>
      <c r="B230" s="38" t="s">
        <v>336</v>
      </c>
      <c r="C230" s="39">
        <v>1</v>
      </c>
      <c r="D230" s="38" t="s">
        <v>27</v>
      </c>
      <c r="E230" s="40" t="s">
        <v>364</v>
      </c>
      <c r="F230" s="39">
        <v>7</v>
      </c>
      <c r="G230" s="41" t="s">
        <v>36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337</v>
      </c>
      <c r="C231" s="39">
        <v>1</v>
      </c>
      <c r="D231" s="38" t="s">
        <v>27</v>
      </c>
      <c r="E231" s="40" t="s">
        <v>364</v>
      </c>
      <c r="F231" s="39">
        <v>7</v>
      </c>
      <c r="G231" s="41" t="s">
        <v>37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289</v>
      </c>
      <c r="C232" s="165">
        <v>1</v>
      </c>
      <c r="D232" s="164" t="s">
        <v>40</v>
      </c>
      <c r="E232" s="166" t="s">
        <v>99</v>
      </c>
      <c r="F232" s="165" t="s">
        <v>290</v>
      </c>
      <c r="G232" s="167" t="s">
        <v>36</v>
      </c>
      <c r="H232" s="165"/>
      <c r="I232" s="165">
        <v>6</v>
      </c>
      <c r="J232" s="165">
        <v>15</v>
      </c>
      <c r="K232" s="165">
        <f>J232-I232+1</f>
        <v>10</v>
      </c>
      <c r="L232" s="165"/>
      <c r="M232" s="165">
        <v>60</v>
      </c>
      <c r="N232" s="168"/>
      <c r="O232" s="169">
        <f>M232/6</f>
        <v>10</v>
      </c>
      <c r="Q232" s="170">
        <f>IF(K232=0,0,L232)</f>
        <v>0</v>
      </c>
      <c r="R232" s="171">
        <f>IF(K232=0,0,M232/1.5)</f>
        <v>40</v>
      </c>
      <c r="S232" s="170">
        <f>P232+Q232+R232</f>
        <v>40</v>
      </c>
    </row>
    <row r="233" spans="1:20" s="166" customFormat="1">
      <c r="A233" s="163" t="s">
        <v>135</v>
      </c>
      <c r="B233" s="164" t="s">
        <v>291</v>
      </c>
      <c r="C233" s="165">
        <v>1</v>
      </c>
      <c r="D233" s="164" t="s">
        <v>40</v>
      </c>
      <c r="E233" s="166" t="s">
        <v>99</v>
      </c>
      <c r="F233" s="165" t="s">
        <v>290</v>
      </c>
      <c r="G233" s="167" t="s">
        <v>37</v>
      </c>
      <c r="H233" s="165"/>
      <c r="I233" s="165">
        <v>6</v>
      </c>
      <c r="J233" s="165">
        <v>15</v>
      </c>
      <c r="K233" s="165">
        <f t="shared" si="185"/>
        <v>10</v>
      </c>
      <c r="L233" s="165"/>
      <c r="M233" s="165">
        <v>60</v>
      </c>
      <c r="N233" s="168"/>
      <c r="O233" s="169">
        <f t="shared" si="189"/>
        <v>10</v>
      </c>
      <c r="Q233" s="170">
        <f t="shared" si="186"/>
        <v>0</v>
      </c>
      <c r="R233" s="171">
        <f t="shared" si="187"/>
        <v>40</v>
      </c>
      <c r="S233" s="170">
        <f t="shared" si="188"/>
        <v>40</v>
      </c>
    </row>
    <row r="234" spans="1:20" s="27" customFormat="1">
      <c r="A234" s="7" t="s">
        <v>132</v>
      </c>
      <c r="B234" s="8" t="s">
        <v>148</v>
      </c>
      <c r="C234" s="9">
        <v>1</v>
      </c>
      <c r="D234" s="8" t="s">
        <v>26</v>
      </c>
      <c r="E234" s="7" t="s">
        <v>200</v>
      </c>
      <c r="F234" s="11" t="s">
        <v>78</v>
      </c>
      <c r="G234" s="129" t="s">
        <v>206</v>
      </c>
      <c r="H234" s="9">
        <v>1</v>
      </c>
      <c r="I234" s="9">
        <v>1</v>
      </c>
      <c r="J234" s="9">
        <v>10</v>
      </c>
      <c r="K234" s="9">
        <f t="shared" si="185"/>
        <v>10</v>
      </c>
      <c r="L234" s="9"/>
      <c r="M234" s="9">
        <v>60</v>
      </c>
      <c r="N234" s="12">
        <f>L234/K234</f>
        <v>0</v>
      </c>
      <c r="O234" s="13">
        <f>M234/5</f>
        <v>12</v>
      </c>
      <c r="P234" s="14"/>
      <c r="Q234" s="15">
        <f t="shared" si="186"/>
        <v>0</v>
      </c>
      <c r="R234" s="16">
        <f t="shared" si="187"/>
        <v>40</v>
      </c>
      <c r="S234" s="15">
        <f t="shared" si="188"/>
        <v>40</v>
      </c>
    </row>
    <row r="235" spans="1:20" s="27" customFormat="1">
      <c r="A235" s="7" t="s">
        <v>132</v>
      </c>
      <c r="B235" s="8" t="s">
        <v>147</v>
      </c>
      <c r="C235" s="9">
        <v>1</v>
      </c>
      <c r="D235" s="8" t="s">
        <v>26</v>
      </c>
      <c r="E235" s="7" t="s">
        <v>203</v>
      </c>
      <c r="F235" s="11" t="s">
        <v>296</v>
      </c>
      <c r="G235" s="11" t="s">
        <v>207</v>
      </c>
      <c r="H235" s="9">
        <v>1</v>
      </c>
      <c r="I235" s="9">
        <v>1</v>
      </c>
      <c r="J235" s="9">
        <v>8</v>
      </c>
      <c r="K235" s="9">
        <f t="shared" si="185"/>
        <v>8</v>
      </c>
      <c r="L235" s="9"/>
      <c r="M235" s="9">
        <v>60</v>
      </c>
      <c r="N235" s="12">
        <f>L235/K235</f>
        <v>0</v>
      </c>
      <c r="O235" s="13">
        <f>M235/5</f>
        <v>12</v>
      </c>
      <c r="P235" s="14"/>
      <c r="Q235" s="15">
        <f t="shared" si="186"/>
        <v>0</v>
      </c>
      <c r="R235" s="16">
        <f t="shared" si="187"/>
        <v>40</v>
      </c>
      <c r="S235" s="15">
        <f t="shared" si="188"/>
        <v>40</v>
      </c>
    </row>
    <row r="236" spans="1:20" s="27" customFormat="1">
      <c r="A236" s="98" t="s">
        <v>132</v>
      </c>
      <c r="B236" s="8" t="s">
        <v>225</v>
      </c>
      <c r="C236" s="9">
        <v>1</v>
      </c>
      <c r="D236" s="8" t="s">
        <v>40</v>
      </c>
      <c r="E236" s="14" t="s">
        <v>14</v>
      </c>
      <c r="F236" s="24" t="s">
        <v>77</v>
      </c>
      <c r="G236" s="11" t="s">
        <v>206</v>
      </c>
      <c r="H236" s="9"/>
      <c r="I236" s="9">
        <v>11</v>
      </c>
      <c r="J236" s="9">
        <v>15</v>
      </c>
      <c r="K236" s="9">
        <f t="shared" si="185"/>
        <v>5</v>
      </c>
      <c r="L236" s="9"/>
      <c r="M236" s="9">
        <v>60</v>
      </c>
      <c r="N236" s="12"/>
      <c r="O236" s="13">
        <f t="shared" ref="O236:O241" si="190">M236/6</f>
        <v>10</v>
      </c>
      <c r="P236" s="14"/>
      <c r="Q236" s="15">
        <f t="shared" si="186"/>
        <v>0</v>
      </c>
      <c r="R236" s="16">
        <f t="shared" si="187"/>
        <v>40</v>
      </c>
      <c r="S236" s="15">
        <f t="shared" si="188"/>
        <v>40</v>
      </c>
    </row>
    <row r="237" spans="1:20" s="27" customFormat="1">
      <c r="A237" s="98" t="s">
        <v>132</v>
      </c>
      <c r="B237" s="8" t="s">
        <v>226</v>
      </c>
      <c r="C237" s="9">
        <v>1</v>
      </c>
      <c r="D237" s="8" t="s">
        <v>40</v>
      </c>
      <c r="E237" s="14" t="s">
        <v>14</v>
      </c>
      <c r="F237" s="24" t="s">
        <v>77</v>
      </c>
      <c r="G237" s="11" t="s">
        <v>215</v>
      </c>
      <c r="H237" s="9"/>
      <c r="I237" s="9">
        <v>11</v>
      </c>
      <c r="J237" s="9">
        <v>15</v>
      </c>
      <c r="K237" s="9">
        <f t="shared" si="185"/>
        <v>5</v>
      </c>
      <c r="L237" s="9"/>
      <c r="M237" s="9">
        <v>60</v>
      </c>
      <c r="N237" s="12"/>
      <c r="O237" s="13">
        <f t="shared" si="190"/>
        <v>10</v>
      </c>
      <c r="P237" s="14"/>
      <c r="Q237" s="15">
        <f t="shared" si="186"/>
        <v>0</v>
      </c>
      <c r="R237" s="16">
        <f t="shared" si="187"/>
        <v>40</v>
      </c>
      <c r="S237" s="15">
        <f t="shared" si="188"/>
        <v>40</v>
      </c>
    </row>
    <row r="238" spans="1:20" s="27" customFormat="1">
      <c r="A238" s="98" t="s">
        <v>132</v>
      </c>
      <c r="B238" s="8" t="s">
        <v>227</v>
      </c>
      <c r="C238" s="9">
        <v>1</v>
      </c>
      <c r="D238" s="8" t="s">
        <v>40</v>
      </c>
      <c r="E238" s="14" t="s">
        <v>14</v>
      </c>
      <c r="F238" s="24" t="s">
        <v>80</v>
      </c>
      <c r="G238" s="11" t="s">
        <v>95</v>
      </c>
      <c r="H238" s="9"/>
      <c r="I238" s="9">
        <v>1</v>
      </c>
      <c r="J238" s="9">
        <v>5</v>
      </c>
      <c r="K238" s="9">
        <f t="shared" si="185"/>
        <v>5</v>
      </c>
      <c r="L238" s="9"/>
      <c r="M238" s="9">
        <v>60</v>
      </c>
      <c r="N238" s="12"/>
      <c r="O238" s="13">
        <f t="shared" si="190"/>
        <v>10</v>
      </c>
      <c r="P238" s="14"/>
      <c r="Q238" s="15">
        <f t="shared" si="186"/>
        <v>0</v>
      </c>
      <c r="R238" s="16">
        <f t="shared" si="187"/>
        <v>40</v>
      </c>
      <c r="S238" s="15">
        <f t="shared" si="188"/>
        <v>40</v>
      </c>
    </row>
    <row r="239" spans="1:20" s="27" customFormat="1">
      <c r="A239" s="98" t="s">
        <v>132</v>
      </c>
      <c r="B239" s="8" t="s">
        <v>228</v>
      </c>
      <c r="C239" s="9">
        <v>1</v>
      </c>
      <c r="D239" s="8" t="s">
        <v>40</v>
      </c>
      <c r="E239" s="14" t="s">
        <v>14</v>
      </c>
      <c r="F239" s="24" t="s">
        <v>80</v>
      </c>
      <c r="G239" s="11" t="s">
        <v>210</v>
      </c>
      <c r="H239" s="9"/>
      <c r="I239" s="9">
        <v>1</v>
      </c>
      <c r="J239" s="9">
        <v>5</v>
      </c>
      <c r="K239" s="9">
        <f t="shared" si="185"/>
        <v>5</v>
      </c>
      <c r="L239" s="9"/>
      <c r="M239" s="9">
        <v>60</v>
      </c>
      <c r="N239" s="12"/>
      <c r="O239" s="13">
        <f t="shared" si="190"/>
        <v>10</v>
      </c>
      <c r="P239" s="14"/>
      <c r="Q239" s="15">
        <f t="shared" si="186"/>
        <v>0</v>
      </c>
      <c r="R239" s="16">
        <f t="shared" si="187"/>
        <v>40</v>
      </c>
      <c r="S239" s="15">
        <f t="shared" si="188"/>
        <v>40</v>
      </c>
    </row>
    <row r="240" spans="1:20" s="27" customFormat="1">
      <c r="A240" s="98" t="s">
        <v>132</v>
      </c>
      <c r="B240" s="8" t="s">
        <v>236</v>
      </c>
      <c r="C240" s="9">
        <v>1</v>
      </c>
      <c r="D240" s="8" t="s">
        <v>38</v>
      </c>
      <c r="E240" s="14" t="s">
        <v>14</v>
      </c>
      <c r="F240" s="24" t="s">
        <v>77</v>
      </c>
      <c r="G240" s="11" t="s">
        <v>95</v>
      </c>
      <c r="H240" s="9"/>
      <c r="I240" s="9">
        <v>1</v>
      </c>
      <c r="J240" s="9">
        <v>6</v>
      </c>
      <c r="K240" s="9">
        <f t="shared" si="185"/>
        <v>6</v>
      </c>
      <c r="L240" s="9"/>
      <c r="M240" s="9">
        <v>60</v>
      </c>
      <c r="N240" s="12"/>
      <c r="O240" s="13">
        <f t="shared" si="190"/>
        <v>10</v>
      </c>
      <c r="P240" s="14"/>
      <c r="Q240" s="15">
        <f t="shared" si="186"/>
        <v>0</v>
      </c>
      <c r="R240" s="16">
        <f t="shared" si="187"/>
        <v>40</v>
      </c>
      <c r="S240" s="15">
        <f t="shared" si="188"/>
        <v>40</v>
      </c>
    </row>
    <row r="241" spans="1:19" s="27" customFormat="1">
      <c r="A241" s="98" t="s">
        <v>132</v>
      </c>
      <c r="B241" s="8" t="s">
        <v>237</v>
      </c>
      <c r="C241" s="9">
        <v>1</v>
      </c>
      <c r="D241" s="8" t="s">
        <v>38</v>
      </c>
      <c r="E241" s="14" t="s">
        <v>203</v>
      </c>
      <c r="F241" s="24" t="s">
        <v>77</v>
      </c>
      <c r="G241" s="11" t="s">
        <v>210</v>
      </c>
      <c r="H241" s="9"/>
      <c r="I241" s="9">
        <v>1</v>
      </c>
      <c r="J241" s="9">
        <v>6</v>
      </c>
      <c r="K241" s="9">
        <f t="shared" si="185"/>
        <v>6</v>
      </c>
      <c r="L241" s="9"/>
      <c r="M241" s="9">
        <v>60</v>
      </c>
      <c r="N241" s="12"/>
      <c r="O241" s="13">
        <f t="shared" si="190"/>
        <v>10</v>
      </c>
      <c r="P241" s="14"/>
      <c r="Q241" s="15">
        <f t="shared" si="186"/>
        <v>0</v>
      </c>
      <c r="R241" s="16">
        <f t="shared" si="187"/>
        <v>40</v>
      </c>
      <c r="S241" s="15">
        <f t="shared" si="188"/>
        <v>40</v>
      </c>
    </row>
    <row r="242" spans="1:19" s="40" customFormat="1">
      <c r="A242" s="96" t="s">
        <v>133</v>
      </c>
      <c r="B242" s="38" t="s">
        <v>195</v>
      </c>
      <c r="C242" s="39">
        <v>1</v>
      </c>
      <c r="D242" s="38" t="s">
        <v>29</v>
      </c>
      <c r="E242" s="40" t="s">
        <v>194</v>
      </c>
      <c r="F242" s="41" t="s">
        <v>197</v>
      </c>
      <c r="G242" s="199" t="s">
        <v>95</v>
      </c>
      <c r="H242" s="39">
        <v>1</v>
      </c>
      <c r="I242" s="39">
        <v>6</v>
      </c>
      <c r="J242" s="39">
        <v>19</v>
      </c>
      <c r="K242" s="39">
        <f t="shared" si="185"/>
        <v>14</v>
      </c>
      <c r="L242" s="39"/>
      <c r="M242" s="39">
        <v>60</v>
      </c>
      <c r="N242" s="42">
        <f>L242/K242</f>
        <v>0</v>
      </c>
      <c r="O242" s="43">
        <f>M242/5</f>
        <v>12</v>
      </c>
      <c r="Q242" s="44">
        <f t="shared" si="186"/>
        <v>0</v>
      </c>
      <c r="R242" s="97">
        <f t="shared" si="187"/>
        <v>40</v>
      </c>
      <c r="S242" s="44">
        <f t="shared" si="188"/>
        <v>40</v>
      </c>
    </row>
    <row r="243" spans="1:19" s="40" customFormat="1">
      <c r="A243" s="96" t="s">
        <v>133</v>
      </c>
      <c r="B243" s="38" t="s">
        <v>196</v>
      </c>
      <c r="C243" s="39">
        <v>1</v>
      </c>
      <c r="D243" s="38" t="s">
        <v>29</v>
      </c>
      <c r="E243" s="40" t="s">
        <v>194</v>
      </c>
      <c r="F243" s="41" t="s">
        <v>197</v>
      </c>
      <c r="G243" s="41" t="s">
        <v>210</v>
      </c>
      <c r="H243" s="39">
        <v>1</v>
      </c>
      <c r="I243" s="39">
        <v>6</v>
      </c>
      <c r="J243" s="39">
        <v>19</v>
      </c>
      <c r="K243" s="39">
        <f t="shared" si="185"/>
        <v>14</v>
      </c>
      <c r="L243" s="39"/>
      <c r="M243" s="39">
        <v>60</v>
      </c>
      <c r="N243" s="42">
        <f>L243/K243</f>
        <v>0</v>
      </c>
      <c r="O243" s="43">
        <f>M243/5</f>
        <v>12</v>
      </c>
      <c r="Q243" s="44">
        <f t="shared" si="186"/>
        <v>0</v>
      </c>
      <c r="R243" s="97">
        <f t="shared" si="187"/>
        <v>40</v>
      </c>
      <c r="S243" s="44">
        <f t="shared" si="188"/>
        <v>40</v>
      </c>
    </row>
    <row r="244" spans="1:19" s="40" customFormat="1">
      <c r="A244" s="96" t="s">
        <v>133</v>
      </c>
      <c r="B244" s="38" t="s">
        <v>198</v>
      </c>
      <c r="C244" s="39">
        <v>1</v>
      </c>
      <c r="D244" s="38" t="s">
        <v>29</v>
      </c>
      <c r="E244" s="40" t="s">
        <v>194</v>
      </c>
      <c r="F244" s="41" t="s">
        <v>197</v>
      </c>
      <c r="G244" s="199" t="s">
        <v>95</v>
      </c>
      <c r="H244" s="39">
        <v>7</v>
      </c>
      <c r="I244" s="39">
        <v>12</v>
      </c>
      <c r="J244" s="39">
        <v>19</v>
      </c>
      <c r="K244" s="39">
        <f t="shared" si="185"/>
        <v>8</v>
      </c>
      <c r="L244" s="39"/>
      <c r="M244" s="39">
        <v>60</v>
      </c>
      <c r="N244" s="42">
        <f>L244/K244</f>
        <v>0</v>
      </c>
      <c r="O244" s="43">
        <f>M244/5</f>
        <v>12</v>
      </c>
      <c r="Q244" s="44">
        <f t="shared" si="186"/>
        <v>0</v>
      </c>
      <c r="R244" s="97">
        <f t="shared" si="187"/>
        <v>40</v>
      </c>
      <c r="S244" s="44">
        <f t="shared" si="188"/>
        <v>40</v>
      </c>
    </row>
    <row r="245" spans="1:19" s="40" customFormat="1">
      <c r="A245" s="96" t="s">
        <v>133</v>
      </c>
      <c r="B245" s="38" t="s">
        <v>199</v>
      </c>
      <c r="C245" s="39">
        <v>1</v>
      </c>
      <c r="D245" s="38" t="s">
        <v>29</v>
      </c>
      <c r="E245" s="40" t="s">
        <v>194</v>
      </c>
      <c r="F245" s="41" t="s">
        <v>197</v>
      </c>
      <c r="G245" s="41" t="s">
        <v>210</v>
      </c>
      <c r="H245" s="39">
        <v>7</v>
      </c>
      <c r="I245" s="39">
        <v>12</v>
      </c>
      <c r="J245" s="39">
        <v>19</v>
      </c>
      <c r="K245" s="39">
        <f t="shared" si="185"/>
        <v>8</v>
      </c>
      <c r="L245" s="39"/>
      <c r="M245" s="39">
        <v>60</v>
      </c>
      <c r="N245" s="42">
        <f>L245/K245</f>
        <v>0</v>
      </c>
      <c r="O245" s="43">
        <f>M245/5</f>
        <v>12</v>
      </c>
      <c r="Q245" s="44">
        <f t="shared" si="186"/>
        <v>0</v>
      </c>
      <c r="R245" s="97">
        <f t="shared" si="187"/>
        <v>40</v>
      </c>
      <c r="S245" s="44">
        <f t="shared" si="188"/>
        <v>40</v>
      </c>
    </row>
    <row r="246" spans="1:19" s="40" customFormat="1">
      <c r="A246" s="96" t="s">
        <v>133</v>
      </c>
      <c r="B246" s="38" t="s">
        <v>147</v>
      </c>
      <c r="C246" s="39">
        <v>1</v>
      </c>
      <c r="D246" s="38" t="s">
        <v>29</v>
      </c>
      <c r="E246" s="96" t="s">
        <v>260</v>
      </c>
      <c r="F246" s="41" t="s">
        <v>296</v>
      </c>
      <c r="G246" s="41" t="s">
        <v>207</v>
      </c>
      <c r="H246" s="39">
        <v>1</v>
      </c>
      <c r="I246" s="39">
        <v>1</v>
      </c>
      <c r="J246" s="39">
        <v>8</v>
      </c>
      <c r="K246" s="39">
        <f t="shared" ref="K246" si="191">J246-I246+1</f>
        <v>8</v>
      </c>
      <c r="L246" s="39"/>
      <c r="M246" s="39">
        <v>60</v>
      </c>
      <c r="N246" s="42">
        <f>L246/K246</f>
        <v>0</v>
      </c>
      <c r="O246" s="43">
        <f>M246/5</f>
        <v>12</v>
      </c>
      <c r="Q246" s="44">
        <f t="shared" ref="Q246" si="192">IF(K246=0,0,L246)</f>
        <v>0</v>
      </c>
      <c r="R246" s="97">
        <f t="shared" ref="R246" si="193">IF(K246=0,0,M246/1.5)</f>
        <v>40</v>
      </c>
      <c r="S246" s="44">
        <f t="shared" ref="S246" si="194">P246+Q246+R246</f>
        <v>40</v>
      </c>
    </row>
    <row r="247" spans="1:19" s="40" customFormat="1">
      <c r="A247" s="174" t="s">
        <v>133</v>
      </c>
      <c r="B247" s="38" t="s">
        <v>241</v>
      </c>
      <c r="C247" s="39">
        <v>1</v>
      </c>
      <c r="D247" s="38" t="s">
        <v>10</v>
      </c>
      <c r="E247" s="40" t="s">
        <v>35</v>
      </c>
      <c r="F247" s="39" t="s">
        <v>77</v>
      </c>
      <c r="G247" s="41" t="s">
        <v>95</v>
      </c>
      <c r="H247" s="39"/>
      <c r="I247" s="39">
        <v>1</v>
      </c>
      <c r="J247" s="39">
        <v>6</v>
      </c>
      <c r="K247" s="39">
        <f t="shared" si="185"/>
        <v>6</v>
      </c>
      <c r="L247" s="39"/>
      <c r="M247" s="39">
        <v>60</v>
      </c>
      <c r="N247" s="42"/>
      <c r="O247" s="43">
        <f t="shared" ref="O247:O252" si="195">M247/6</f>
        <v>10</v>
      </c>
      <c r="Q247" s="44">
        <f t="shared" si="186"/>
        <v>0</v>
      </c>
      <c r="R247" s="97">
        <f t="shared" si="187"/>
        <v>40</v>
      </c>
      <c r="S247" s="44">
        <f t="shared" si="188"/>
        <v>40</v>
      </c>
    </row>
    <row r="248" spans="1:19" s="40" customFormat="1">
      <c r="A248" s="174" t="s">
        <v>133</v>
      </c>
      <c r="B248" s="38" t="s">
        <v>242</v>
      </c>
      <c r="C248" s="39">
        <v>1</v>
      </c>
      <c r="D248" s="38" t="s">
        <v>10</v>
      </c>
      <c r="E248" s="40" t="s">
        <v>35</v>
      </c>
      <c r="F248" s="39" t="s">
        <v>77</v>
      </c>
      <c r="G248" s="41" t="s">
        <v>210</v>
      </c>
      <c r="H248" s="39"/>
      <c r="I248" s="39">
        <v>1</v>
      </c>
      <c r="J248" s="39">
        <v>6</v>
      </c>
      <c r="K248" s="39">
        <f t="shared" si="185"/>
        <v>6</v>
      </c>
      <c r="L248" s="39"/>
      <c r="M248" s="39">
        <v>60</v>
      </c>
      <c r="N248" s="42"/>
      <c r="O248" s="43">
        <f t="shared" si="195"/>
        <v>10</v>
      </c>
      <c r="Q248" s="44">
        <f t="shared" si="186"/>
        <v>0</v>
      </c>
      <c r="R248" s="97">
        <f t="shared" si="187"/>
        <v>40</v>
      </c>
      <c r="S248" s="44">
        <f t="shared" si="188"/>
        <v>40</v>
      </c>
    </row>
    <row r="249" spans="1:19" s="40" customFormat="1">
      <c r="A249" s="174" t="s">
        <v>133</v>
      </c>
      <c r="B249" s="38" t="s">
        <v>243</v>
      </c>
      <c r="C249" s="39">
        <v>1</v>
      </c>
      <c r="D249" s="38" t="s">
        <v>10</v>
      </c>
      <c r="E249" s="40" t="s">
        <v>35</v>
      </c>
      <c r="F249" s="39" t="s">
        <v>77</v>
      </c>
      <c r="G249" s="41" t="s">
        <v>95</v>
      </c>
      <c r="H249" s="39"/>
      <c r="I249" s="39">
        <v>7</v>
      </c>
      <c r="J249" s="39">
        <v>12</v>
      </c>
      <c r="K249" s="39">
        <f t="shared" si="185"/>
        <v>6</v>
      </c>
      <c r="L249" s="39"/>
      <c r="M249" s="39">
        <v>60</v>
      </c>
      <c r="N249" s="42"/>
      <c r="O249" s="43">
        <f t="shared" si="195"/>
        <v>10</v>
      </c>
      <c r="Q249" s="44">
        <f t="shared" si="186"/>
        <v>0</v>
      </c>
      <c r="R249" s="97">
        <f t="shared" si="187"/>
        <v>40</v>
      </c>
      <c r="S249" s="44">
        <f t="shared" si="188"/>
        <v>40</v>
      </c>
    </row>
    <row r="250" spans="1:19" s="40" customFormat="1">
      <c r="A250" s="174" t="s">
        <v>133</v>
      </c>
      <c r="B250" s="38" t="s">
        <v>244</v>
      </c>
      <c r="C250" s="39">
        <v>1</v>
      </c>
      <c r="D250" s="38" t="s">
        <v>10</v>
      </c>
      <c r="E250" s="40" t="s">
        <v>35</v>
      </c>
      <c r="F250" s="39" t="s">
        <v>77</v>
      </c>
      <c r="G250" s="41" t="s">
        <v>210</v>
      </c>
      <c r="H250" s="39"/>
      <c r="I250" s="39">
        <v>7</v>
      </c>
      <c r="J250" s="39">
        <v>12</v>
      </c>
      <c r="K250" s="39">
        <f t="shared" si="185"/>
        <v>6</v>
      </c>
      <c r="L250" s="39"/>
      <c r="M250" s="39">
        <v>60</v>
      </c>
      <c r="N250" s="42"/>
      <c r="O250" s="43">
        <f t="shared" si="195"/>
        <v>10</v>
      </c>
      <c r="Q250" s="44">
        <f t="shared" si="186"/>
        <v>0</v>
      </c>
      <c r="R250" s="97">
        <f t="shared" si="187"/>
        <v>40</v>
      </c>
      <c r="S250" s="44">
        <f t="shared" si="188"/>
        <v>40</v>
      </c>
    </row>
    <row r="251" spans="1:19" s="40" customFormat="1">
      <c r="A251" s="174" t="s">
        <v>133</v>
      </c>
      <c r="B251" s="38" t="s">
        <v>245</v>
      </c>
      <c r="C251" s="39">
        <v>1</v>
      </c>
      <c r="D251" s="38" t="s">
        <v>10</v>
      </c>
      <c r="E251" s="40" t="s">
        <v>35</v>
      </c>
      <c r="F251" s="39" t="s">
        <v>80</v>
      </c>
      <c r="G251" s="41" t="s">
        <v>95</v>
      </c>
      <c r="H251" s="39"/>
      <c r="I251" s="39">
        <v>1</v>
      </c>
      <c r="J251" s="39">
        <v>6</v>
      </c>
      <c r="K251" s="39">
        <f t="shared" si="185"/>
        <v>6</v>
      </c>
      <c r="L251" s="39"/>
      <c r="M251" s="39">
        <v>60</v>
      </c>
      <c r="N251" s="42"/>
      <c r="O251" s="43">
        <f t="shared" si="195"/>
        <v>10</v>
      </c>
      <c r="Q251" s="44">
        <f t="shared" si="186"/>
        <v>0</v>
      </c>
      <c r="R251" s="97">
        <f t="shared" si="187"/>
        <v>40</v>
      </c>
      <c r="S251" s="44">
        <f t="shared" si="188"/>
        <v>40</v>
      </c>
    </row>
    <row r="252" spans="1:19" s="40" customFormat="1">
      <c r="A252" s="174" t="s">
        <v>133</v>
      </c>
      <c r="B252" s="38" t="s">
        <v>246</v>
      </c>
      <c r="C252" s="39">
        <v>1</v>
      </c>
      <c r="D252" s="38" t="s">
        <v>10</v>
      </c>
      <c r="E252" s="40" t="s">
        <v>35</v>
      </c>
      <c r="F252" s="39" t="s">
        <v>80</v>
      </c>
      <c r="G252" s="41" t="s">
        <v>210</v>
      </c>
      <c r="H252" s="39"/>
      <c r="I252" s="39">
        <v>1</v>
      </c>
      <c r="J252" s="39">
        <v>6</v>
      </c>
      <c r="K252" s="39">
        <f t="shared" si="185"/>
        <v>6</v>
      </c>
      <c r="L252" s="39"/>
      <c r="M252" s="39">
        <v>60</v>
      </c>
      <c r="N252" s="42"/>
      <c r="O252" s="43">
        <f t="shared" si="195"/>
        <v>10</v>
      </c>
      <c r="Q252" s="44">
        <f t="shared" si="186"/>
        <v>0</v>
      </c>
      <c r="R252" s="97">
        <f t="shared" si="187"/>
        <v>40</v>
      </c>
      <c r="S252" s="44">
        <f t="shared" si="188"/>
        <v>40</v>
      </c>
    </row>
    <row r="253" spans="1:19" s="27" customFormat="1">
      <c r="A253" s="30"/>
      <c r="B253" s="8" t="s">
        <v>191</v>
      </c>
      <c r="C253" s="9">
        <v>1</v>
      </c>
      <c r="D253" s="8" t="s">
        <v>13</v>
      </c>
      <c r="E253" s="36" t="s">
        <v>97</v>
      </c>
      <c r="F253" s="11">
        <v>2</v>
      </c>
      <c r="G253" s="11" t="s">
        <v>204</v>
      </c>
      <c r="H253" s="9"/>
      <c r="I253" s="9">
        <v>1</v>
      </c>
      <c r="J253" s="9">
        <v>10</v>
      </c>
      <c r="K253" s="9">
        <f t="shared" si="185"/>
        <v>10</v>
      </c>
      <c r="L253" s="9">
        <v>30</v>
      </c>
      <c r="M253" s="9"/>
      <c r="N253" s="12">
        <f t="shared" ref="N253:N279" si="196">L253/K253</f>
        <v>3</v>
      </c>
      <c r="O253" s="13">
        <f>M253/5</f>
        <v>0</v>
      </c>
      <c r="P253" s="14"/>
      <c r="Q253" s="15">
        <f t="shared" si="186"/>
        <v>30</v>
      </c>
      <c r="R253" s="16">
        <f t="shared" si="187"/>
        <v>0</v>
      </c>
      <c r="S253" s="15">
        <f t="shared" si="188"/>
        <v>30</v>
      </c>
    </row>
    <row r="254" spans="1:19" s="27" customFormat="1">
      <c r="A254" s="30"/>
      <c r="B254" s="8" t="s">
        <v>192</v>
      </c>
      <c r="C254" s="9">
        <v>1</v>
      </c>
      <c r="D254" s="10" t="s">
        <v>13</v>
      </c>
      <c r="E254" s="10" t="s">
        <v>193</v>
      </c>
      <c r="F254" s="11"/>
      <c r="G254" s="11"/>
      <c r="H254" s="9"/>
      <c r="I254" s="9">
        <v>1</v>
      </c>
      <c r="J254" s="9">
        <v>15</v>
      </c>
      <c r="K254" s="9">
        <f t="shared" si="185"/>
        <v>15</v>
      </c>
      <c r="L254" s="9">
        <v>45</v>
      </c>
      <c r="M254" s="9"/>
      <c r="N254" s="12">
        <f t="shared" si="196"/>
        <v>3</v>
      </c>
      <c r="O254" s="13">
        <f>M254/5</f>
        <v>0</v>
      </c>
      <c r="P254" s="14"/>
      <c r="Q254" s="15">
        <f t="shared" si="186"/>
        <v>45</v>
      </c>
      <c r="R254" s="16">
        <f t="shared" si="187"/>
        <v>0</v>
      </c>
      <c r="S254" s="15">
        <f t="shared" si="188"/>
        <v>45</v>
      </c>
    </row>
    <row r="255" spans="1:19" s="27" customFormat="1">
      <c r="A255" s="7"/>
      <c r="B255" s="8" t="s">
        <v>209</v>
      </c>
      <c r="C255" s="9">
        <v>1</v>
      </c>
      <c r="D255" s="8" t="s">
        <v>141</v>
      </c>
      <c r="E255" s="14" t="s">
        <v>114</v>
      </c>
      <c r="F255" s="24">
        <v>4</v>
      </c>
      <c r="G255" s="11" t="s">
        <v>75</v>
      </c>
      <c r="H255" s="9"/>
      <c r="I255" s="9">
        <v>1</v>
      </c>
      <c r="J255" s="9">
        <v>10</v>
      </c>
      <c r="K255" s="9">
        <f t="shared" si="185"/>
        <v>10</v>
      </c>
      <c r="L255" s="9">
        <v>30</v>
      </c>
      <c r="M255" s="9"/>
      <c r="N255" s="12">
        <f t="shared" si="196"/>
        <v>3</v>
      </c>
      <c r="O255" s="13">
        <f t="shared" ref="O255:O264" si="197">M255/6</f>
        <v>0</v>
      </c>
      <c r="P255" s="14"/>
      <c r="Q255" s="15">
        <f t="shared" si="186"/>
        <v>30</v>
      </c>
      <c r="R255" s="16">
        <f t="shared" si="187"/>
        <v>0</v>
      </c>
      <c r="S255" s="15">
        <f t="shared" si="188"/>
        <v>30</v>
      </c>
    </row>
    <row r="256" spans="1:19" s="27" customFormat="1">
      <c r="A256" s="7"/>
      <c r="B256" s="8" t="s">
        <v>208</v>
      </c>
      <c r="C256" s="9">
        <v>1</v>
      </c>
      <c r="D256" s="8" t="s">
        <v>141</v>
      </c>
      <c r="E256" s="14" t="s">
        <v>93</v>
      </c>
      <c r="F256" s="24">
        <v>4</v>
      </c>
      <c r="G256" s="11" t="s">
        <v>139</v>
      </c>
      <c r="H256" s="9"/>
      <c r="I256" s="9">
        <v>1</v>
      </c>
      <c r="J256" s="9">
        <v>10</v>
      </c>
      <c r="K256" s="9">
        <f t="shared" si="185"/>
        <v>10</v>
      </c>
      <c r="L256" s="9">
        <v>30</v>
      </c>
      <c r="M256" s="9"/>
      <c r="N256" s="12">
        <f t="shared" si="196"/>
        <v>3</v>
      </c>
      <c r="O256" s="13">
        <f t="shared" si="197"/>
        <v>0</v>
      </c>
      <c r="P256" s="14"/>
      <c r="Q256" s="15">
        <f t="shared" si="186"/>
        <v>30</v>
      </c>
      <c r="R256" s="16">
        <f t="shared" si="187"/>
        <v>0</v>
      </c>
      <c r="S256" s="15">
        <f t="shared" si="188"/>
        <v>30</v>
      </c>
    </row>
    <row r="257" spans="1:19" s="27" customFormat="1">
      <c r="A257" s="7"/>
      <c r="B257" s="8" t="s">
        <v>175</v>
      </c>
      <c r="C257" s="9">
        <v>1</v>
      </c>
      <c r="D257" s="8" t="s">
        <v>141</v>
      </c>
      <c r="E257" s="14" t="s">
        <v>114</v>
      </c>
      <c r="F257" s="24">
        <v>6</v>
      </c>
      <c r="G257" s="11" t="s">
        <v>75</v>
      </c>
      <c r="H257" s="9"/>
      <c r="I257" s="9">
        <v>1</v>
      </c>
      <c r="J257" s="9">
        <v>10</v>
      </c>
      <c r="K257" s="9">
        <f t="shared" si="185"/>
        <v>10</v>
      </c>
      <c r="L257" s="9">
        <v>30</v>
      </c>
      <c r="M257" s="9"/>
      <c r="N257" s="12">
        <f t="shared" si="196"/>
        <v>3</v>
      </c>
      <c r="O257" s="13">
        <f t="shared" si="197"/>
        <v>0</v>
      </c>
      <c r="P257" s="14"/>
      <c r="Q257" s="15">
        <f t="shared" si="186"/>
        <v>30</v>
      </c>
      <c r="R257" s="16">
        <f t="shared" si="187"/>
        <v>0</v>
      </c>
      <c r="S257" s="15">
        <f t="shared" si="188"/>
        <v>30</v>
      </c>
    </row>
    <row r="258" spans="1:19" s="27" customFormat="1">
      <c r="A258" s="7"/>
      <c r="B258" s="8" t="s">
        <v>174</v>
      </c>
      <c r="C258" s="9">
        <v>1</v>
      </c>
      <c r="D258" s="8" t="s">
        <v>141</v>
      </c>
      <c r="E258" s="14" t="s">
        <v>114</v>
      </c>
      <c r="F258" s="24">
        <v>6</v>
      </c>
      <c r="G258" s="11" t="s">
        <v>83</v>
      </c>
      <c r="H258" s="9"/>
      <c r="I258" s="9">
        <v>1</v>
      </c>
      <c r="J258" s="9">
        <v>10</v>
      </c>
      <c r="K258" s="9">
        <f t="shared" si="185"/>
        <v>10</v>
      </c>
      <c r="L258" s="9">
        <v>30</v>
      </c>
      <c r="M258" s="9"/>
      <c r="N258" s="12">
        <f t="shared" si="196"/>
        <v>3</v>
      </c>
      <c r="O258" s="13">
        <f t="shared" si="197"/>
        <v>0</v>
      </c>
      <c r="P258" s="14"/>
      <c r="Q258" s="15">
        <f t="shared" si="186"/>
        <v>30</v>
      </c>
      <c r="R258" s="16">
        <f t="shared" si="187"/>
        <v>0</v>
      </c>
      <c r="S258" s="15">
        <f t="shared" si="188"/>
        <v>30</v>
      </c>
    </row>
    <row r="259" spans="1:19" s="27" customFormat="1">
      <c r="A259" s="7"/>
      <c r="B259" s="8" t="s">
        <v>183</v>
      </c>
      <c r="C259" s="9">
        <v>1</v>
      </c>
      <c r="D259" s="8" t="s">
        <v>49</v>
      </c>
      <c r="E259" s="14" t="s">
        <v>97</v>
      </c>
      <c r="F259" s="24">
        <v>5</v>
      </c>
      <c r="G259" s="11" t="s">
        <v>139</v>
      </c>
      <c r="H259" s="9"/>
      <c r="I259" s="9">
        <v>1</v>
      </c>
      <c r="J259" s="9">
        <v>10</v>
      </c>
      <c r="K259" s="9">
        <f t="shared" si="185"/>
        <v>10</v>
      </c>
      <c r="L259" s="9">
        <v>30</v>
      </c>
      <c r="M259" s="9"/>
      <c r="N259" s="12">
        <f t="shared" si="196"/>
        <v>3</v>
      </c>
      <c r="O259" s="13">
        <f t="shared" si="197"/>
        <v>0</v>
      </c>
      <c r="P259" s="14"/>
      <c r="Q259" s="15">
        <f t="shared" si="186"/>
        <v>30</v>
      </c>
      <c r="R259" s="16">
        <f t="shared" si="187"/>
        <v>0</v>
      </c>
      <c r="S259" s="15">
        <f t="shared" si="188"/>
        <v>30</v>
      </c>
    </row>
    <row r="260" spans="1:19" s="27" customFormat="1">
      <c r="A260" s="7"/>
      <c r="B260" s="8" t="s">
        <v>174</v>
      </c>
      <c r="C260" s="9">
        <v>1</v>
      </c>
      <c r="D260" s="8" t="s">
        <v>49</v>
      </c>
      <c r="E260" s="14" t="s">
        <v>97</v>
      </c>
      <c r="F260" s="24">
        <v>6</v>
      </c>
      <c r="G260" s="11" t="s">
        <v>75</v>
      </c>
      <c r="H260" s="9"/>
      <c r="I260" s="9">
        <v>1</v>
      </c>
      <c r="J260" s="9">
        <v>10</v>
      </c>
      <c r="K260" s="9">
        <f t="shared" si="185"/>
        <v>10</v>
      </c>
      <c r="L260" s="9">
        <v>30</v>
      </c>
      <c r="M260" s="9"/>
      <c r="N260" s="12">
        <f t="shared" si="196"/>
        <v>3</v>
      </c>
      <c r="O260" s="13">
        <f t="shared" si="197"/>
        <v>0</v>
      </c>
      <c r="P260" s="14"/>
      <c r="Q260" s="15">
        <f t="shared" si="186"/>
        <v>30</v>
      </c>
      <c r="R260" s="16">
        <f t="shared" si="187"/>
        <v>0</v>
      </c>
      <c r="S260" s="15">
        <f t="shared" si="188"/>
        <v>30</v>
      </c>
    </row>
    <row r="261" spans="1:19" s="27" customFormat="1">
      <c r="A261" s="7"/>
      <c r="B261" s="8" t="s">
        <v>175</v>
      </c>
      <c r="C261" s="9">
        <v>1</v>
      </c>
      <c r="D261" s="8" t="s">
        <v>49</v>
      </c>
      <c r="E261" s="14" t="s">
        <v>97</v>
      </c>
      <c r="F261" s="24">
        <v>6</v>
      </c>
      <c r="G261" s="11" t="s">
        <v>83</v>
      </c>
      <c r="H261" s="9"/>
      <c r="I261" s="9">
        <v>1</v>
      </c>
      <c r="J261" s="9">
        <v>10</v>
      </c>
      <c r="K261" s="9">
        <f t="shared" si="185"/>
        <v>10</v>
      </c>
      <c r="L261" s="9">
        <v>30</v>
      </c>
      <c r="M261" s="9"/>
      <c r="N261" s="12">
        <f t="shared" si="196"/>
        <v>3</v>
      </c>
      <c r="O261" s="13">
        <f t="shared" si="197"/>
        <v>0</v>
      </c>
      <c r="P261" s="14"/>
      <c r="Q261" s="15">
        <f t="shared" si="186"/>
        <v>30</v>
      </c>
      <c r="R261" s="16">
        <f t="shared" si="187"/>
        <v>0</v>
      </c>
      <c r="S261" s="15">
        <f t="shared" si="188"/>
        <v>30</v>
      </c>
    </row>
    <row r="262" spans="1:19" s="27" customFormat="1">
      <c r="A262" s="7"/>
      <c r="B262" s="8" t="s">
        <v>181</v>
      </c>
      <c r="C262" s="9">
        <v>1</v>
      </c>
      <c r="D262" s="8" t="s">
        <v>49</v>
      </c>
      <c r="E262" s="14" t="s">
        <v>97</v>
      </c>
      <c r="F262" s="24">
        <v>7</v>
      </c>
      <c r="G262" s="11" t="s">
        <v>75</v>
      </c>
      <c r="H262" s="9"/>
      <c r="I262" s="9">
        <v>1</v>
      </c>
      <c r="J262" s="9">
        <v>10</v>
      </c>
      <c r="K262" s="9">
        <f t="shared" si="185"/>
        <v>10</v>
      </c>
      <c r="L262" s="9">
        <v>30</v>
      </c>
      <c r="M262" s="9"/>
      <c r="N262" s="12">
        <f t="shared" si="196"/>
        <v>3</v>
      </c>
      <c r="O262" s="13">
        <f t="shared" si="197"/>
        <v>0</v>
      </c>
      <c r="P262" s="14"/>
      <c r="Q262" s="15">
        <f t="shared" si="186"/>
        <v>30</v>
      </c>
      <c r="R262" s="16">
        <f t="shared" si="187"/>
        <v>0</v>
      </c>
      <c r="S262" s="15">
        <f t="shared" si="188"/>
        <v>30</v>
      </c>
    </row>
    <row r="263" spans="1:19" s="27" customFormat="1">
      <c r="A263" s="7"/>
      <c r="B263" s="8" t="s">
        <v>182</v>
      </c>
      <c r="C263" s="9">
        <v>1</v>
      </c>
      <c r="D263" s="8" t="s">
        <v>49</v>
      </c>
      <c r="E263" s="14" t="s">
        <v>97</v>
      </c>
      <c r="F263" s="24">
        <v>7</v>
      </c>
      <c r="G263" s="11" t="s">
        <v>83</v>
      </c>
      <c r="H263" s="9"/>
      <c r="I263" s="9">
        <v>1</v>
      </c>
      <c r="J263" s="9">
        <v>10</v>
      </c>
      <c r="K263" s="9">
        <f t="shared" si="185"/>
        <v>10</v>
      </c>
      <c r="L263" s="9">
        <v>30</v>
      </c>
      <c r="M263" s="9"/>
      <c r="N263" s="12">
        <f t="shared" si="196"/>
        <v>3</v>
      </c>
      <c r="O263" s="13">
        <f t="shared" si="197"/>
        <v>0</v>
      </c>
      <c r="P263" s="14"/>
      <c r="Q263" s="15">
        <f t="shared" si="186"/>
        <v>30</v>
      </c>
      <c r="R263" s="16">
        <f t="shared" si="187"/>
        <v>0</v>
      </c>
      <c r="S263" s="15">
        <f t="shared" si="188"/>
        <v>30</v>
      </c>
    </row>
    <row r="264" spans="1:19" s="27" customFormat="1">
      <c r="A264" s="7"/>
      <c r="B264" s="8" t="s">
        <v>184</v>
      </c>
      <c r="C264" s="9">
        <v>1</v>
      </c>
      <c r="D264" s="8" t="s">
        <v>49</v>
      </c>
      <c r="E264" s="14" t="s">
        <v>97</v>
      </c>
      <c r="F264" s="24">
        <v>7</v>
      </c>
      <c r="G264" s="11" t="s">
        <v>139</v>
      </c>
      <c r="H264" s="9"/>
      <c r="I264" s="9">
        <v>1</v>
      </c>
      <c r="J264" s="9">
        <v>10</v>
      </c>
      <c r="K264" s="9">
        <f t="shared" si="185"/>
        <v>10</v>
      </c>
      <c r="L264" s="9">
        <v>30</v>
      </c>
      <c r="M264" s="9"/>
      <c r="N264" s="12">
        <f t="shared" si="196"/>
        <v>3</v>
      </c>
      <c r="O264" s="13">
        <f t="shared" si="197"/>
        <v>0</v>
      </c>
      <c r="P264" s="14"/>
      <c r="Q264" s="15">
        <f t="shared" si="186"/>
        <v>30</v>
      </c>
      <c r="R264" s="16">
        <f t="shared" si="187"/>
        <v>0</v>
      </c>
      <c r="S264" s="15">
        <f t="shared" si="188"/>
        <v>30</v>
      </c>
    </row>
    <row r="265" spans="1:19" s="27" customFormat="1">
      <c r="A265" s="7"/>
      <c r="B265" s="8" t="s">
        <v>183</v>
      </c>
      <c r="C265" s="9">
        <v>1</v>
      </c>
      <c r="D265" s="8" t="s">
        <v>30</v>
      </c>
      <c r="E265" s="7" t="s">
        <v>112</v>
      </c>
      <c r="F265" s="11">
        <v>2</v>
      </c>
      <c r="G265" s="11" t="s">
        <v>139</v>
      </c>
      <c r="H265" s="9"/>
      <c r="I265" s="9">
        <v>1</v>
      </c>
      <c r="J265" s="9">
        <v>10</v>
      </c>
      <c r="K265" s="9">
        <f t="shared" ref="K265:K296" si="198">J265-I265+1</f>
        <v>10</v>
      </c>
      <c r="L265" s="9">
        <v>30</v>
      </c>
      <c r="M265" s="9"/>
      <c r="N265" s="12">
        <f t="shared" si="196"/>
        <v>3</v>
      </c>
      <c r="O265" s="13">
        <f>M265/5</f>
        <v>0</v>
      </c>
      <c r="P265" s="14"/>
      <c r="Q265" s="15">
        <f t="shared" ref="Q265:Q298" si="199">IF(K265=0,0,L265)</f>
        <v>30</v>
      </c>
      <c r="R265" s="16">
        <f t="shared" ref="R265:R298" si="200">IF(K265=0,0,M265/1.5)</f>
        <v>0</v>
      </c>
      <c r="S265" s="15">
        <f t="shared" ref="S265:S296" si="201">P265+Q265+R265</f>
        <v>30</v>
      </c>
    </row>
    <row r="266" spans="1:19" s="27" customFormat="1">
      <c r="A266" s="7"/>
      <c r="B266" s="8" t="s">
        <v>184</v>
      </c>
      <c r="C266" s="9">
        <v>1</v>
      </c>
      <c r="D266" s="8" t="s">
        <v>30</v>
      </c>
      <c r="E266" s="7" t="s">
        <v>112</v>
      </c>
      <c r="F266" s="11">
        <v>2</v>
      </c>
      <c r="G266" s="11" t="s">
        <v>140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si="196"/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7"/>
      <c r="B267" s="8" t="s">
        <v>182</v>
      </c>
      <c r="C267" s="9">
        <v>1</v>
      </c>
      <c r="D267" s="8" t="s">
        <v>25</v>
      </c>
      <c r="E267" s="7" t="s">
        <v>112</v>
      </c>
      <c r="F267" s="11">
        <v>6</v>
      </c>
      <c r="G267" s="11" t="s">
        <v>75</v>
      </c>
      <c r="H267" s="9"/>
      <c r="I267" s="9">
        <v>1</v>
      </c>
      <c r="J267" s="9">
        <v>10</v>
      </c>
      <c r="K267" s="9">
        <f t="shared" si="198"/>
        <v>10</v>
      </c>
      <c r="L267" s="9">
        <v>30</v>
      </c>
      <c r="M267" s="9"/>
      <c r="N267" s="12">
        <f t="shared" si="196"/>
        <v>3</v>
      </c>
      <c r="O267" s="13">
        <f>M267/5</f>
        <v>0</v>
      </c>
      <c r="P267" s="14"/>
      <c r="Q267" s="15">
        <f t="shared" si="199"/>
        <v>30</v>
      </c>
      <c r="R267" s="16">
        <f t="shared" si="200"/>
        <v>0</v>
      </c>
      <c r="S267" s="15">
        <f t="shared" si="201"/>
        <v>30</v>
      </c>
    </row>
    <row r="268" spans="1:19" s="27" customFormat="1">
      <c r="A268" s="7"/>
      <c r="B268" s="8" t="s">
        <v>181</v>
      </c>
      <c r="C268" s="9">
        <v>1</v>
      </c>
      <c r="D268" s="8" t="s">
        <v>25</v>
      </c>
      <c r="E268" s="7" t="s">
        <v>112</v>
      </c>
      <c r="F268" s="11">
        <v>6</v>
      </c>
      <c r="G268" s="11" t="s">
        <v>83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196"/>
        <v>3</v>
      </c>
      <c r="O268" s="13">
        <f>M268/5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184</v>
      </c>
      <c r="C269" s="9">
        <v>1</v>
      </c>
      <c r="D269" s="8" t="s">
        <v>46</v>
      </c>
      <c r="E269" s="14" t="s">
        <v>23</v>
      </c>
      <c r="F269" s="11">
        <v>2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196"/>
        <v>3</v>
      </c>
      <c r="O269" s="13">
        <f>M269/6</f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183</v>
      </c>
      <c r="C270" s="9">
        <v>1</v>
      </c>
      <c r="D270" s="8" t="s">
        <v>46</v>
      </c>
      <c r="E270" s="14" t="s">
        <v>23</v>
      </c>
      <c r="F270" s="11">
        <v>2</v>
      </c>
      <c r="G270" s="11" t="s">
        <v>140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196"/>
        <v>3</v>
      </c>
      <c r="O270" s="13">
        <f>M270/6</f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189</v>
      </c>
      <c r="C271" s="9">
        <v>1</v>
      </c>
      <c r="D271" s="8" t="s">
        <v>46</v>
      </c>
      <c r="E271" s="14" t="s">
        <v>136</v>
      </c>
      <c r="F271" s="11">
        <v>3</v>
      </c>
      <c r="G271" s="11" t="s">
        <v>139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196"/>
        <v>3</v>
      </c>
      <c r="O271" s="13">
        <f>M271/5</f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190</v>
      </c>
      <c r="C272" s="9">
        <v>1</v>
      </c>
      <c r="D272" s="8" t="s">
        <v>46</v>
      </c>
      <c r="E272" s="14" t="s">
        <v>136</v>
      </c>
      <c r="F272" s="11">
        <v>3</v>
      </c>
      <c r="G272" s="11" t="s">
        <v>140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196"/>
        <v>3</v>
      </c>
      <c r="O272" s="13">
        <f>M272/5</f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175</v>
      </c>
      <c r="C273" s="9">
        <v>1</v>
      </c>
      <c r="D273" s="8" t="s">
        <v>46</v>
      </c>
      <c r="E273" s="14" t="s">
        <v>23</v>
      </c>
      <c r="F273" s="11">
        <v>4</v>
      </c>
      <c r="G273" s="11" t="s">
        <v>83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196"/>
        <v>3</v>
      </c>
      <c r="O273" s="13">
        <f>M273/6</f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174</v>
      </c>
      <c r="C274" s="9">
        <v>1</v>
      </c>
      <c r="D274" s="8" t="s">
        <v>46</v>
      </c>
      <c r="E274" s="14" t="s">
        <v>23</v>
      </c>
      <c r="F274" s="11">
        <v>4</v>
      </c>
      <c r="G274" s="11" t="s">
        <v>139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196"/>
        <v>3</v>
      </c>
      <c r="O274" s="13">
        <f>M274/6</f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46</v>
      </c>
      <c r="E275" s="14" t="s">
        <v>23</v>
      </c>
      <c r="F275" s="11">
        <v>6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196"/>
        <v>3</v>
      </c>
      <c r="O275" s="13">
        <f>M275/6</f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46</v>
      </c>
      <c r="E276" s="14" t="s">
        <v>23</v>
      </c>
      <c r="F276" s="11">
        <v>6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196"/>
        <v>3</v>
      </c>
      <c r="O276" s="13">
        <f>M276/6</f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212</v>
      </c>
      <c r="C277" s="9">
        <v>1</v>
      </c>
      <c r="D277" s="8" t="s">
        <v>137</v>
      </c>
      <c r="E277" s="7" t="s">
        <v>138</v>
      </c>
      <c r="F277" s="11">
        <v>3</v>
      </c>
      <c r="G277" s="11" t="s">
        <v>139</v>
      </c>
      <c r="H277" s="9">
        <v>1</v>
      </c>
      <c r="I277" s="9">
        <v>1</v>
      </c>
      <c r="J277" s="9">
        <v>6</v>
      </c>
      <c r="K277" s="9">
        <f t="shared" si="198"/>
        <v>6</v>
      </c>
      <c r="L277" s="9">
        <v>30</v>
      </c>
      <c r="M277" s="9"/>
      <c r="N277" s="12">
        <f t="shared" si="196"/>
        <v>5</v>
      </c>
      <c r="O277" s="13">
        <f>M277/5</f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211</v>
      </c>
      <c r="C278" s="9">
        <v>1</v>
      </c>
      <c r="D278" s="8" t="s">
        <v>137</v>
      </c>
      <c r="E278" s="7" t="s">
        <v>138</v>
      </c>
      <c r="F278" s="11">
        <v>3</v>
      </c>
      <c r="G278" s="11" t="s">
        <v>140</v>
      </c>
      <c r="H278" s="9">
        <v>1</v>
      </c>
      <c r="I278" s="9">
        <v>1</v>
      </c>
      <c r="J278" s="9">
        <v>6</v>
      </c>
      <c r="K278" s="9">
        <f t="shared" si="198"/>
        <v>6</v>
      </c>
      <c r="L278" s="9">
        <v>30</v>
      </c>
      <c r="M278" s="9"/>
      <c r="N278" s="12">
        <f t="shared" si="196"/>
        <v>5</v>
      </c>
      <c r="O278" s="13">
        <f>M278/5</f>
        <v>0</v>
      </c>
      <c r="P278" s="14"/>
      <c r="Q278" s="15">
        <f t="shared" si="199"/>
        <v>30</v>
      </c>
      <c r="R278" s="16">
        <f t="shared" si="200"/>
        <v>0</v>
      </c>
      <c r="S278" s="15">
        <f t="shared" si="201"/>
        <v>30</v>
      </c>
    </row>
    <row r="279" spans="1:19" s="27" customFormat="1">
      <c r="A279" s="7"/>
      <c r="B279" s="8" t="s">
        <v>209</v>
      </c>
      <c r="C279" s="9">
        <v>1</v>
      </c>
      <c r="D279" s="8" t="s">
        <v>137</v>
      </c>
      <c r="E279" s="7" t="s">
        <v>138</v>
      </c>
      <c r="F279" s="11">
        <v>4</v>
      </c>
      <c r="G279" s="11" t="s">
        <v>83</v>
      </c>
      <c r="H279" s="9">
        <v>1</v>
      </c>
      <c r="I279" s="9">
        <v>7</v>
      </c>
      <c r="J279" s="9">
        <v>12</v>
      </c>
      <c r="K279" s="9">
        <f t="shared" si="198"/>
        <v>6</v>
      </c>
      <c r="L279" s="9">
        <v>45</v>
      </c>
      <c r="M279" s="9"/>
      <c r="N279" s="12">
        <f t="shared" si="196"/>
        <v>7.5</v>
      </c>
      <c r="O279" s="13">
        <f>M279/5</f>
        <v>0</v>
      </c>
      <c r="P279" s="14"/>
      <c r="Q279" s="15">
        <f t="shared" si="199"/>
        <v>45</v>
      </c>
      <c r="R279" s="16">
        <f t="shared" si="200"/>
        <v>0</v>
      </c>
      <c r="S279" s="15">
        <f t="shared" si="201"/>
        <v>45</v>
      </c>
    </row>
    <row r="280" spans="1:19" s="27" customFormat="1">
      <c r="A280" s="98"/>
      <c r="B280" s="8" t="s">
        <v>183</v>
      </c>
      <c r="C280" s="9">
        <v>1</v>
      </c>
      <c r="D280" s="8" t="s">
        <v>202</v>
      </c>
      <c r="E280" s="14" t="s">
        <v>114</v>
      </c>
      <c r="F280" s="24">
        <v>5</v>
      </c>
      <c r="G280" s="11" t="s">
        <v>140</v>
      </c>
      <c r="H280" s="9"/>
      <c r="I280" s="9">
        <v>1</v>
      </c>
      <c r="J280" s="9">
        <v>10</v>
      </c>
      <c r="K280" s="9">
        <f t="shared" si="198"/>
        <v>10</v>
      </c>
      <c r="L280" s="9">
        <v>30</v>
      </c>
      <c r="M280" s="9"/>
      <c r="N280" s="12"/>
      <c r="O280" s="13">
        <f t="shared" ref="O280:O298" si="202">M280/6</f>
        <v>0</v>
      </c>
      <c r="P280" s="14"/>
      <c r="Q280" s="15">
        <f t="shared" si="199"/>
        <v>30</v>
      </c>
      <c r="R280" s="16">
        <f t="shared" si="200"/>
        <v>0</v>
      </c>
      <c r="S280" s="15">
        <f t="shared" si="201"/>
        <v>30</v>
      </c>
    </row>
    <row r="281" spans="1:19" s="27" customFormat="1">
      <c r="A281" s="98"/>
      <c r="B281" s="8" t="s">
        <v>182</v>
      </c>
      <c r="C281" s="9">
        <v>1</v>
      </c>
      <c r="D281" s="8" t="s">
        <v>202</v>
      </c>
      <c r="E281" s="14" t="s">
        <v>114</v>
      </c>
      <c r="F281" s="24">
        <v>7</v>
      </c>
      <c r="G281" s="11" t="s">
        <v>75</v>
      </c>
      <c r="H281" s="9"/>
      <c r="I281" s="9">
        <v>1</v>
      </c>
      <c r="J281" s="9">
        <v>10</v>
      </c>
      <c r="K281" s="9">
        <f t="shared" si="198"/>
        <v>10</v>
      </c>
      <c r="L281" s="9">
        <v>30</v>
      </c>
      <c r="M281" s="9"/>
      <c r="N281" s="12"/>
      <c r="O281" s="13">
        <f t="shared" si="202"/>
        <v>0</v>
      </c>
      <c r="P281" s="14"/>
      <c r="Q281" s="15">
        <f t="shared" si="199"/>
        <v>30</v>
      </c>
      <c r="R281" s="16">
        <f t="shared" si="200"/>
        <v>0</v>
      </c>
      <c r="S281" s="15">
        <f t="shared" si="201"/>
        <v>30</v>
      </c>
    </row>
    <row r="282" spans="1:19" s="27" customFormat="1">
      <c r="A282" s="98"/>
      <c r="B282" s="8" t="s">
        <v>181</v>
      </c>
      <c r="C282" s="9">
        <v>1</v>
      </c>
      <c r="D282" s="8" t="s">
        <v>202</v>
      </c>
      <c r="E282" s="14" t="s">
        <v>114</v>
      </c>
      <c r="F282" s="24">
        <v>7</v>
      </c>
      <c r="G282" s="11" t="s">
        <v>83</v>
      </c>
      <c r="H282" s="9"/>
      <c r="I282" s="9">
        <v>1</v>
      </c>
      <c r="J282" s="9">
        <v>10</v>
      </c>
      <c r="K282" s="9">
        <f t="shared" si="198"/>
        <v>10</v>
      </c>
      <c r="L282" s="9">
        <v>30</v>
      </c>
      <c r="M282" s="9"/>
      <c r="N282" s="12"/>
      <c r="O282" s="13">
        <f t="shared" si="202"/>
        <v>0</v>
      </c>
      <c r="P282" s="14"/>
      <c r="Q282" s="15">
        <f t="shared" si="199"/>
        <v>30</v>
      </c>
      <c r="R282" s="16">
        <f t="shared" si="200"/>
        <v>0</v>
      </c>
      <c r="S282" s="15">
        <f t="shared" si="201"/>
        <v>30</v>
      </c>
    </row>
    <row r="283" spans="1:19" s="27" customFormat="1">
      <c r="A283" s="98"/>
      <c r="B283" s="8" t="s">
        <v>184</v>
      </c>
      <c r="C283" s="9">
        <v>1</v>
      </c>
      <c r="D283" s="8" t="s">
        <v>202</v>
      </c>
      <c r="E283" s="14" t="s">
        <v>114</v>
      </c>
      <c r="F283" s="24">
        <v>7</v>
      </c>
      <c r="G283" s="11" t="s">
        <v>140</v>
      </c>
      <c r="H283" s="9"/>
      <c r="I283" s="9">
        <v>1</v>
      </c>
      <c r="J283" s="9">
        <v>10</v>
      </c>
      <c r="K283" s="9">
        <f t="shared" si="198"/>
        <v>10</v>
      </c>
      <c r="L283" s="9">
        <v>30</v>
      </c>
      <c r="M283" s="9"/>
      <c r="N283" s="12"/>
      <c r="O283" s="13">
        <f t="shared" si="202"/>
        <v>0</v>
      </c>
      <c r="P283" s="14"/>
      <c r="Q283" s="15">
        <f t="shared" si="199"/>
        <v>30</v>
      </c>
      <c r="R283" s="16">
        <f t="shared" si="200"/>
        <v>0</v>
      </c>
      <c r="S283" s="15">
        <f t="shared" si="201"/>
        <v>30</v>
      </c>
    </row>
    <row r="284" spans="1:19" s="27" customFormat="1">
      <c r="A284" s="98"/>
      <c r="B284" s="8" t="s">
        <v>183</v>
      </c>
      <c r="C284" s="9">
        <v>1</v>
      </c>
      <c r="D284" s="8" t="s">
        <v>202</v>
      </c>
      <c r="E284" s="14" t="s">
        <v>114</v>
      </c>
      <c r="F284" s="24">
        <v>5</v>
      </c>
      <c r="G284" s="11" t="s">
        <v>140</v>
      </c>
      <c r="H284" s="9"/>
      <c r="I284" s="9">
        <v>1</v>
      </c>
      <c r="J284" s="9">
        <v>10</v>
      </c>
      <c r="K284" s="9">
        <f t="shared" si="198"/>
        <v>10</v>
      </c>
      <c r="L284" s="9">
        <v>30</v>
      </c>
      <c r="M284" s="9"/>
      <c r="N284" s="12"/>
      <c r="O284" s="13">
        <f t="shared" si="202"/>
        <v>0</v>
      </c>
      <c r="P284" s="14"/>
      <c r="Q284" s="15">
        <f t="shared" si="199"/>
        <v>30</v>
      </c>
      <c r="R284" s="16">
        <f t="shared" si="200"/>
        <v>0</v>
      </c>
      <c r="S284" s="15">
        <f t="shared" si="201"/>
        <v>30</v>
      </c>
    </row>
    <row r="285" spans="1:19" s="27" customFormat="1">
      <c r="A285" s="98"/>
      <c r="B285" s="8" t="s">
        <v>182</v>
      </c>
      <c r="C285" s="9">
        <v>1</v>
      </c>
      <c r="D285" s="8" t="s">
        <v>202</v>
      </c>
      <c r="E285" s="14" t="s">
        <v>114</v>
      </c>
      <c r="F285" s="24">
        <v>7</v>
      </c>
      <c r="G285" s="11" t="s">
        <v>75</v>
      </c>
      <c r="H285" s="9"/>
      <c r="I285" s="9">
        <v>1</v>
      </c>
      <c r="J285" s="9">
        <v>10</v>
      </c>
      <c r="K285" s="9">
        <f t="shared" si="198"/>
        <v>10</v>
      </c>
      <c r="L285" s="9">
        <v>30</v>
      </c>
      <c r="M285" s="9"/>
      <c r="N285" s="12"/>
      <c r="O285" s="13">
        <f t="shared" si="202"/>
        <v>0</v>
      </c>
      <c r="P285" s="14"/>
      <c r="Q285" s="15">
        <f t="shared" si="199"/>
        <v>30</v>
      </c>
      <c r="R285" s="16">
        <f t="shared" si="200"/>
        <v>0</v>
      </c>
      <c r="S285" s="15">
        <f t="shared" si="201"/>
        <v>30</v>
      </c>
    </row>
    <row r="286" spans="1:19" s="27" customFormat="1">
      <c r="A286" s="98"/>
      <c r="B286" s="8" t="s">
        <v>181</v>
      </c>
      <c r="C286" s="9">
        <v>1</v>
      </c>
      <c r="D286" s="8" t="s">
        <v>202</v>
      </c>
      <c r="E286" s="14" t="s">
        <v>114</v>
      </c>
      <c r="F286" s="24">
        <v>7</v>
      </c>
      <c r="G286" s="11" t="s">
        <v>83</v>
      </c>
      <c r="H286" s="9"/>
      <c r="I286" s="9">
        <v>1</v>
      </c>
      <c r="J286" s="9">
        <v>10</v>
      </c>
      <c r="K286" s="9">
        <f t="shared" si="198"/>
        <v>10</v>
      </c>
      <c r="L286" s="9">
        <v>30</v>
      </c>
      <c r="M286" s="9"/>
      <c r="N286" s="12"/>
      <c r="O286" s="13">
        <f t="shared" si="202"/>
        <v>0</v>
      </c>
      <c r="P286" s="14"/>
      <c r="Q286" s="15">
        <f t="shared" si="199"/>
        <v>30</v>
      </c>
      <c r="R286" s="16">
        <f t="shared" si="200"/>
        <v>0</v>
      </c>
      <c r="S286" s="15">
        <f t="shared" si="201"/>
        <v>30</v>
      </c>
    </row>
    <row r="287" spans="1:19" s="27" customFormat="1">
      <c r="A287" s="98"/>
      <c r="B287" s="8" t="s">
        <v>184</v>
      </c>
      <c r="C287" s="9">
        <v>1</v>
      </c>
      <c r="D287" s="8" t="s">
        <v>202</v>
      </c>
      <c r="E287" s="14" t="s">
        <v>114</v>
      </c>
      <c r="F287" s="24">
        <v>7</v>
      </c>
      <c r="G287" s="11" t="s">
        <v>140</v>
      </c>
      <c r="H287" s="9"/>
      <c r="I287" s="9">
        <v>1</v>
      </c>
      <c r="J287" s="9">
        <v>10</v>
      </c>
      <c r="K287" s="9">
        <f t="shared" si="198"/>
        <v>10</v>
      </c>
      <c r="L287" s="9">
        <v>30</v>
      </c>
      <c r="M287" s="9"/>
      <c r="N287" s="12"/>
      <c r="O287" s="13">
        <f t="shared" si="202"/>
        <v>0</v>
      </c>
      <c r="P287" s="14"/>
      <c r="Q287" s="15">
        <f t="shared" si="199"/>
        <v>30</v>
      </c>
      <c r="R287" s="16">
        <f t="shared" si="200"/>
        <v>0</v>
      </c>
      <c r="S287" s="15">
        <f t="shared" si="201"/>
        <v>30</v>
      </c>
    </row>
    <row r="288" spans="1:19" s="27" customFormat="1">
      <c r="A288" s="98"/>
      <c r="B288" s="8" t="s">
        <v>155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 t="shared" si="198"/>
        <v>10</v>
      </c>
      <c r="L288" s="9">
        <v>15</v>
      </c>
      <c r="M288" s="9"/>
      <c r="N288" s="12"/>
      <c r="O288" s="13">
        <f t="shared" si="202"/>
        <v>0</v>
      </c>
      <c r="P288" s="14"/>
      <c r="Q288" s="15">
        <f t="shared" si="199"/>
        <v>15</v>
      </c>
      <c r="R288" s="16">
        <f t="shared" si="200"/>
        <v>0</v>
      </c>
      <c r="S288" s="15">
        <f t="shared" si="201"/>
        <v>15</v>
      </c>
    </row>
    <row r="289" spans="1:27" s="27" customFormat="1">
      <c r="A289" s="98"/>
      <c r="B289" s="8" t="s">
        <v>156</v>
      </c>
      <c r="C289" s="9">
        <v>1</v>
      </c>
      <c r="D289" s="8" t="s">
        <v>27</v>
      </c>
      <c r="E289" s="14" t="s">
        <v>229</v>
      </c>
      <c r="F289" s="24"/>
      <c r="G289" s="11"/>
      <c r="H289" s="9"/>
      <c r="I289" s="9">
        <v>1</v>
      </c>
      <c r="J289" s="9">
        <v>10</v>
      </c>
      <c r="K289" s="9">
        <f t="shared" si="198"/>
        <v>10</v>
      </c>
      <c r="L289" s="9">
        <v>15</v>
      </c>
      <c r="M289" s="9"/>
      <c r="N289" s="12"/>
      <c r="O289" s="13">
        <f t="shared" si="202"/>
        <v>0</v>
      </c>
      <c r="P289" s="14"/>
      <c r="Q289" s="15">
        <f t="shared" si="199"/>
        <v>15</v>
      </c>
      <c r="R289" s="16">
        <f t="shared" si="200"/>
        <v>0</v>
      </c>
      <c r="S289" s="15">
        <f t="shared" si="201"/>
        <v>15</v>
      </c>
    </row>
    <row r="290" spans="1:27" s="27" customFormat="1">
      <c r="A290" s="98"/>
      <c r="B290" s="8" t="s">
        <v>145</v>
      </c>
      <c r="C290" s="9">
        <v>1</v>
      </c>
      <c r="D290" s="8" t="s">
        <v>27</v>
      </c>
      <c r="E290" s="14" t="s">
        <v>230</v>
      </c>
      <c r="F290" s="24"/>
      <c r="G290" s="11"/>
      <c r="H290" s="9"/>
      <c r="I290" s="9">
        <v>1</v>
      </c>
      <c r="J290" s="9">
        <v>10</v>
      </c>
      <c r="K290" s="9">
        <f t="shared" si="198"/>
        <v>10</v>
      </c>
      <c r="L290" s="9">
        <v>15</v>
      </c>
      <c r="M290" s="9"/>
      <c r="N290" s="12"/>
      <c r="O290" s="13">
        <f t="shared" si="202"/>
        <v>0</v>
      </c>
      <c r="P290" s="14"/>
      <c r="Q290" s="15">
        <f t="shared" si="199"/>
        <v>15</v>
      </c>
      <c r="R290" s="16">
        <f t="shared" si="200"/>
        <v>0</v>
      </c>
      <c r="S290" s="15">
        <f t="shared" si="201"/>
        <v>15</v>
      </c>
    </row>
    <row r="291" spans="1:27" s="27" customFormat="1">
      <c r="A291" s="98"/>
      <c r="B291" s="8" t="s">
        <v>146</v>
      </c>
      <c r="C291" s="9">
        <v>1</v>
      </c>
      <c r="D291" s="8" t="s">
        <v>27</v>
      </c>
      <c r="E291" s="14" t="s">
        <v>230</v>
      </c>
      <c r="F291" s="24"/>
      <c r="G291" s="11"/>
      <c r="H291" s="9"/>
      <c r="I291" s="9">
        <v>1</v>
      </c>
      <c r="J291" s="9">
        <v>10</v>
      </c>
      <c r="K291" s="9">
        <f t="shared" si="198"/>
        <v>10</v>
      </c>
      <c r="L291" s="9">
        <v>15</v>
      </c>
      <c r="M291" s="9"/>
      <c r="N291" s="12"/>
      <c r="O291" s="13">
        <f t="shared" si="202"/>
        <v>0</v>
      </c>
      <c r="P291" s="14"/>
      <c r="Q291" s="15">
        <f t="shared" si="199"/>
        <v>15</v>
      </c>
      <c r="R291" s="16">
        <f t="shared" si="200"/>
        <v>0</v>
      </c>
      <c r="S291" s="15">
        <f t="shared" si="201"/>
        <v>15</v>
      </c>
    </row>
    <row r="292" spans="1:27" s="27" customFormat="1">
      <c r="A292" s="98"/>
      <c r="B292" s="8" t="s">
        <v>160</v>
      </c>
      <c r="C292" s="9">
        <v>1</v>
      </c>
      <c r="D292" s="8" t="s">
        <v>27</v>
      </c>
      <c r="E292" s="14" t="s">
        <v>230</v>
      </c>
      <c r="F292" s="24"/>
      <c r="G292" s="11"/>
      <c r="H292" s="9"/>
      <c r="I292" s="9">
        <v>1</v>
      </c>
      <c r="J292" s="9">
        <v>10</v>
      </c>
      <c r="K292" s="9">
        <f t="shared" si="198"/>
        <v>10</v>
      </c>
      <c r="L292" s="9">
        <v>15</v>
      </c>
      <c r="M292" s="9"/>
      <c r="N292" s="12"/>
      <c r="O292" s="13">
        <f t="shared" si="202"/>
        <v>0</v>
      </c>
      <c r="P292" s="14"/>
      <c r="Q292" s="15">
        <f t="shared" si="199"/>
        <v>15</v>
      </c>
      <c r="R292" s="16">
        <f t="shared" si="200"/>
        <v>0</v>
      </c>
      <c r="S292" s="15">
        <f t="shared" si="201"/>
        <v>15</v>
      </c>
    </row>
    <row r="293" spans="1:27" s="27" customFormat="1">
      <c r="A293" s="98"/>
      <c r="B293" s="8" t="s">
        <v>232</v>
      </c>
      <c r="C293" s="9">
        <v>1</v>
      </c>
      <c r="D293" s="8" t="s">
        <v>27</v>
      </c>
      <c r="E293" s="14" t="s">
        <v>231</v>
      </c>
      <c r="F293" s="24"/>
      <c r="G293" s="11"/>
      <c r="H293" s="9"/>
      <c r="I293" s="9">
        <v>1</v>
      </c>
      <c r="J293" s="9">
        <v>10</v>
      </c>
      <c r="K293" s="9">
        <f t="shared" si="198"/>
        <v>10</v>
      </c>
      <c r="L293" s="9">
        <v>15</v>
      </c>
      <c r="M293" s="9"/>
      <c r="N293" s="12"/>
      <c r="O293" s="13">
        <f t="shared" si="202"/>
        <v>0</v>
      </c>
      <c r="P293" s="14"/>
      <c r="Q293" s="15">
        <f t="shared" si="199"/>
        <v>15</v>
      </c>
      <c r="R293" s="16">
        <f t="shared" si="200"/>
        <v>0</v>
      </c>
      <c r="S293" s="15">
        <f t="shared" si="201"/>
        <v>15</v>
      </c>
    </row>
    <row r="294" spans="1:27" s="27" customFormat="1">
      <c r="A294" s="98"/>
      <c r="B294" s="8" t="s">
        <v>233</v>
      </c>
      <c r="C294" s="9">
        <v>1</v>
      </c>
      <c r="D294" s="8" t="s">
        <v>27</v>
      </c>
      <c r="E294" s="14" t="s">
        <v>231</v>
      </c>
      <c r="F294" s="24"/>
      <c r="G294" s="11"/>
      <c r="H294" s="9"/>
      <c r="I294" s="9">
        <v>1</v>
      </c>
      <c r="J294" s="9">
        <v>10</v>
      </c>
      <c r="K294" s="9">
        <f t="shared" si="198"/>
        <v>10</v>
      </c>
      <c r="L294" s="9">
        <v>15</v>
      </c>
      <c r="M294" s="9"/>
      <c r="N294" s="12"/>
      <c r="O294" s="13">
        <f t="shared" si="202"/>
        <v>0</v>
      </c>
      <c r="P294" s="14"/>
      <c r="Q294" s="15">
        <f t="shared" si="199"/>
        <v>15</v>
      </c>
      <c r="R294" s="16">
        <f t="shared" si="200"/>
        <v>0</v>
      </c>
      <c r="S294" s="15">
        <f t="shared" si="201"/>
        <v>15</v>
      </c>
    </row>
    <row r="295" spans="1:27" s="27" customFormat="1">
      <c r="A295" s="98"/>
      <c r="B295" s="8" t="s">
        <v>234</v>
      </c>
      <c r="C295" s="9">
        <v>1</v>
      </c>
      <c r="D295" s="8" t="s">
        <v>27</v>
      </c>
      <c r="E295" s="14" t="s">
        <v>231</v>
      </c>
      <c r="F295" s="24"/>
      <c r="G295" s="11"/>
      <c r="H295" s="9"/>
      <c r="I295" s="9">
        <v>1</v>
      </c>
      <c r="J295" s="9">
        <v>10</v>
      </c>
      <c r="K295" s="9">
        <f t="shared" si="198"/>
        <v>10</v>
      </c>
      <c r="L295" s="9">
        <v>15</v>
      </c>
      <c r="M295" s="9"/>
      <c r="N295" s="12"/>
      <c r="O295" s="13">
        <f t="shared" si="202"/>
        <v>0</v>
      </c>
      <c r="P295" s="14"/>
      <c r="Q295" s="15">
        <f t="shared" si="199"/>
        <v>15</v>
      </c>
      <c r="R295" s="16">
        <f t="shared" si="200"/>
        <v>0</v>
      </c>
      <c r="S295" s="15">
        <f t="shared" si="201"/>
        <v>15</v>
      </c>
    </row>
    <row r="296" spans="1:27" s="27" customFormat="1">
      <c r="A296" s="98"/>
      <c r="B296" s="8" t="s">
        <v>235</v>
      </c>
      <c r="C296" s="9">
        <v>1</v>
      </c>
      <c r="D296" s="8" t="s">
        <v>27</v>
      </c>
      <c r="E296" s="14" t="s">
        <v>231</v>
      </c>
      <c r="F296" s="24"/>
      <c r="G296" s="11"/>
      <c r="H296" s="9"/>
      <c r="I296" s="9">
        <v>1</v>
      </c>
      <c r="J296" s="9">
        <v>10</v>
      </c>
      <c r="K296" s="9">
        <f t="shared" si="198"/>
        <v>10</v>
      </c>
      <c r="L296" s="9">
        <v>15</v>
      </c>
      <c r="M296" s="9"/>
      <c r="N296" s="12"/>
      <c r="O296" s="13">
        <f t="shared" si="202"/>
        <v>0</v>
      </c>
      <c r="P296" s="14"/>
      <c r="Q296" s="15">
        <f t="shared" si="199"/>
        <v>15</v>
      </c>
      <c r="R296" s="16">
        <f t="shared" si="200"/>
        <v>0</v>
      </c>
      <c r="S296" s="15">
        <f t="shared" si="201"/>
        <v>15</v>
      </c>
    </row>
    <row r="297" spans="1:27" s="27" customFormat="1">
      <c r="A297" s="98"/>
      <c r="B297" s="8" t="s">
        <v>153</v>
      </c>
      <c r="C297" s="9">
        <v>1</v>
      </c>
      <c r="D297" s="8" t="s">
        <v>39</v>
      </c>
      <c r="E297" s="14" t="s">
        <v>229</v>
      </c>
      <c r="F297" s="24"/>
      <c r="G297" s="11"/>
      <c r="H297" s="9"/>
      <c r="I297" s="9">
        <v>1</v>
      </c>
      <c r="J297" s="9">
        <v>10</v>
      </c>
      <c r="K297" s="9">
        <f t="shared" ref="K297:K298" si="203">J297-I297+1</f>
        <v>10</v>
      </c>
      <c r="L297" s="9">
        <v>15</v>
      </c>
      <c r="M297" s="9"/>
      <c r="N297" s="12"/>
      <c r="O297" s="13">
        <f t="shared" si="202"/>
        <v>0</v>
      </c>
      <c r="P297" s="14"/>
      <c r="Q297" s="15">
        <f t="shared" si="199"/>
        <v>15</v>
      </c>
      <c r="R297" s="16">
        <f t="shared" si="200"/>
        <v>0</v>
      </c>
      <c r="S297" s="15">
        <f t="shared" ref="S297:S298" si="204">P297+Q297+R297</f>
        <v>15</v>
      </c>
    </row>
    <row r="298" spans="1:27" s="27" customFormat="1">
      <c r="A298" s="98"/>
      <c r="B298" s="8" t="s">
        <v>154</v>
      </c>
      <c r="C298" s="9">
        <v>1</v>
      </c>
      <c r="D298" s="8" t="s">
        <v>39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203"/>
        <v>10</v>
      </c>
      <c r="L298" s="9">
        <v>15</v>
      </c>
      <c r="M298" s="9"/>
      <c r="N298" s="12"/>
      <c r="O298" s="13">
        <f t="shared" si="202"/>
        <v>0</v>
      </c>
      <c r="P298" s="14"/>
      <c r="Q298" s="15">
        <f t="shared" si="199"/>
        <v>15</v>
      </c>
      <c r="R298" s="16">
        <f t="shared" si="200"/>
        <v>0</v>
      </c>
      <c r="S298" s="15">
        <f t="shared" si="204"/>
        <v>15</v>
      </c>
    </row>
    <row r="299" spans="1:27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</row>
    <row r="300" spans="1:27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</row>
    <row r="301" spans="1:27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</row>
    <row r="302" spans="1:27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</row>
    <row r="303" spans="1:27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</row>
    <row r="304" spans="1:27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</row>
    <row r="305" spans="1:27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</row>
    <row r="306" spans="1:27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</row>
    <row r="307" spans="1:27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</row>
    <row r="308" spans="1:27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2016-09-23T02:15:59Z</cp:lastPrinted>
  <dcterms:created xsi:type="dcterms:W3CDTF">2007-12-07T03:19:00Z</dcterms:created>
  <dcterms:modified xsi:type="dcterms:W3CDTF">2016-09-30T13:58:21Z</dcterms:modified>
</cp:coreProperties>
</file>